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hlz_1849\Downloads\"/>
    </mc:Choice>
  </mc:AlternateContent>
  <xr:revisionPtr revIDLastSave="0" documentId="8_{368B9B43-1E56-40F4-87E1-06AA0D4685E0}" xr6:coauthVersionLast="47" xr6:coauthVersionMax="47" xr10:uidLastSave="{00000000-0000-0000-0000-000000000000}"/>
  <bookViews>
    <workbookView xWindow="-110" yWindow="-110" windowWidth="19420" windowHeight="10300" activeTab="5" xr2:uid="{00000000-000D-0000-FFFF-FFFF00000000}"/>
  </bookViews>
  <sheets>
    <sheet name="H1" sheetId="4" r:id="rId1"/>
    <sheet name="V1" sheetId="24" r:id="rId2"/>
    <sheet name="H2" sheetId="25" r:id="rId3"/>
    <sheet name="V2" sheetId="26" r:id="rId4"/>
    <sheet name="H3" sheetId="28" r:id="rId5"/>
    <sheet name="V3" sheetId="29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4" l="1"/>
  <c r="N6" i="24"/>
  <c r="N6" i="29"/>
  <c r="N7" i="29" s="1"/>
  <c r="N8" i="29" s="1"/>
  <c r="M7" i="29"/>
  <c r="M8" i="29" s="1"/>
  <c r="K7" i="29"/>
  <c r="K8" i="29" s="1"/>
  <c r="I7" i="29"/>
  <c r="I8" i="29" s="1"/>
  <c r="E7" i="29"/>
  <c r="E8" i="29" s="1"/>
  <c r="P6" i="29"/>
  <c r="O6" i="29"/>
  <c r="M6" i="29"/>
  <c r="L6" i="29"/>
  <c r="L7" i="29" s="1"/>
  <c r="L8" i="29" s="1"/>
  <c r="K6" i="29"/>
  <c r="J6" i="29"/>
  <c r="J7" i="29" s="1"/>
  <c r="J8" i="29" s="1"/>
  <c r="I6" i="29"/>
  <c r="H6" i="29"/>
  <c r="H7" i="29" s="1"/>
  <c r="H8" i="29" s="1"/>
  <c r="G6" i="29"/>
  <c r="G7" i="29" s="1"/>
  <c r="G8" i="29" s="1"/>
  <c r="F6" i="29"/>
  <c r="F7" i="29" s="1"/>
  <c r="F8" i="29" s="1"/>
  <c r="E6" i="29"/>
  <c r="D6" i="29"/>
  <c r="D7" i="29" s="1"/>
  <c r="D8" i="29" s="1"/>
  <c r="C6" i="29"/>
  <c r="C7" i="29" s="1"/>
  <c r="C8" i="29" s="1"/>
  <c r="Q5" i="29"/>
  <c r="P6" i="28"/>
  <c r="O6" i="28"/>
  <c r="H6" i="28"/>
  <c r="H7" i="28" s="1"/>
  <c r="H8" i="28" s="1"/>
  <c r="N6" i="28"/>
  <c r="N7" i="28" s="1"/>
  <c r="N8" i="28" s="1"/>
  <c r="M6" i="28"/>
  <c r="M7" i="28" s="1"/>
  <c r="M8" i="28" s="1"/>
  <c r="L6" i="28"/>
  <c r="L7" i="28" s="1"/>
  <c r="L8" i="28" s="1"/>
  <c r="K6" i="28"/>
  <c r="K7" i="28" s="1"/>
  <c r="K8" i="28" s="1"/>
  <c r="J6" i="28"/>
  <c r="J7" i="28" s="1"/>
  <c r="J8" i="28" s="1"/>
  <c r="I6" i="28"/>
  <c r="I7" i="28" s="1"/>
  <c r="I8" i="28" s="1"/>
  <c r="G6" i="28"/>
  <c r="G7" i="28" s="1"/>
  <c r="G8" i="28" s="1"/>
  <c r="F6" i="28"/>
  <c r="F7" i="28" s="1"/>
  <c r="F8" i="28" s="1"/>
  <c r="E6" i="28"/>
  <c r="E7" i="28" s="1"/>
  <c r="E8" i="28" s="1"/>
  <c r="D6" i="28"/>
  <c r="D7" i="28" s="1"/>
  <c r="D8" i="28" s="1"/>
  <c r="C6" i="28"/>
  <c r="C7" i="28" s="1"/>
  <c r="C8" i="28" s="1"/>
  <c r="Q5" i="28"/>
  <c r="O6" i="4"/>
  <c r="O5" i="4"/>
  <c r="O6" i="24"/>
  <c r="O5" i="24"/>
  <c r="Q5" i="25"/>
  <c r="R5" i="26"/>
  <c r="H6" i="26"/>
  <c r="H7" i="26" s="1"/>
  <c r="H8" i="26" s="1"/>
  <c r="Q6" i="26"/>
  <c r="P6" i="26"/>
  <c r="O6" i="26"/>
  <c r="N6" i="26"/>
  <c r="N7" i="26" s="1"/>
  <c r="N8" i="26" s="1"/>
  <c r="M6" i="26"/>
  <c r="M7" i="26" s="1"/>
  <c r="M8" i="26" s="1"/>
  <c r="L6" i="26"/>
  <c r="L7" i="26" s="1"/>
  <c r="L8" i="26" s="1"/>
  <c r="K6" i="26"/>
  <c r="K7" i="26" s="1"/>
  <c r="K8" i="26" s="1"/>
  <c r="J6" i="26"/>
  <c r="J7" i="26" s="1"/>
  <c r="J8" i="26" s="1"/>
  <c r="I6" i="26"/>
  <c r="I7" i="26" s="1"/>
  <c r="I8" i="26" s="1"/>
  <c r="G6" i="26"/>
  <c r="G7" i="26" s="1"/>
  <c r="G8" i="26" s="1"/>
  <c r="F6" i="26"/>
  <c r="F7" i="26" s="1"/>
  <c r="F8" i="26" s="1"/>
  <c r="E6" i="26"/>
  <c r="E7" i="26" s="1"/>
  <c r="E8" i="26" s="1"/>
  <c r="D6" i="26"/>
  <c r="D7" i="26" s="1"/>
  <c r="D8" i="26" s="1"/>
  <c r="C6" i="26"/>
  <c r="G6" i="25"/>
  <c r="G7" i="25" s="1"/>
  <c r="G8" i="25" s="1"/>
  <c r="F6" i="25"/>
  <c r="F7" i="25" s="1"/>
  <c r="F8" i="25" s="1"/>
  <c r="P6" i="25"/>
  <c r="O6" i="25"/>
  <c r="N6" i="25"/>
  <c r="M6" i="25"/>
  <c r="M7" i="25" s="1"/>
  <c r="M8" i="25" s="1"/>
  <c r="L6" i="25"/>
  <c r="L7" i="25" s="1"/>
  <c r="L8" i="25" s="1"/>
  <c r="K6" i="25"/>
  <c r="K7" i="25" s="1"/>
  <c r="K8" i="25" s="1"/>
  <c r="J6" i="25"/>
  <c r="J7" i="25" s="1"/>
  <c r="J8" i="25" s="1"/>
  <c r="I6" i="25"/>
  <c r="I7" i="25" s="1"/>
  <c r="I8" i="25" s="1"/>
  <c r="H6" i="25"/>
  <c r="H7" i="25" s="1"/>
  <c r="H8" i="25" s="1"/>
  <c r="E6" i="25"/>
  <c r="E7" i="25" s="1"/>
  <c r="E8" i="25" s="1"/>
  <c r="D6" i="25"/>
  <c r="D7" i="25" s="1"/>
  <c r="D8" i="25" s="1"/>
  <c r="C6" i="25"/>
  <c r="H7" i="24"/>
  <c r="H8" i="24" s="1"/>
  <c r="F7" i="24"/>
  <c r="F8" i="24" s="1"/>
  <c r="M6" i="24"/>
  <c r="L6" i="24"/>
  <c r="K6" i="24"/>
  <c r="K7" i="24" s="1"/>
  <c r="K8" i="24" s="1"/>
  <c r="J6" i="24"/>
  <c r="J7" i="24" s="1"/>
  <c r="J8" i="24" s="1"/>
  <c r="I6" i="24"/>
  <c r="I7" i="24" s="1"/>
  <c r="I8" i="24" s="1"/>
  <c r="H6" i="24"/>
  <c r="G6" i="24"/>
  <c r="G7" i="24" s="1"/>
  <c r="G8" i="24" s="1"/>
  <c r="F6" i="24"/>
  <c r="E6" i="24"/>
  <c r="E7" i="24" s="1"/>
  <c r="E8" i="24" s="1"/>
  <c r="D6" i="24"/>
  <c r="D7" i="24" s="1"/>
  <c r="D8" i="24" s="1"/>
  <c r="C6" i="24"/>
  <c r="C7" i="24" s="1"/>
  <c r="C8" i="24" s="1"/>
  <c r="H6" i="4"/>
  <c r="H7" i="4"/>
  <c r="H8" i="4" s="1"/>
  <c r="E6" i="4"/>
  <c r="E7" i="4" s="1"/>
  <c r="E8" i="4" s="1"/>
  <c r="M6" i="4"/>
  <c r="L6" i="4"/>
  <c r="R6" i="26" l="1"/>
  <c r="D12" i="26" s="1"/>
  <c r="F12" i="26" s="1"/>
  <c r="C11" i="29"/>
  <c r="D11" i="29" s="1"/>
  <c r="F11" i="29" s="1"/>
  <c r="C10" i="29"/>
  <c r="D10" i="29" s="1"/>
  <c r="F10" i="29" s="1"/>
  <c r="Q6" i="29"/>
  <c r="Q6" i="25"/>
  <c r="D12" i="25" s="1"/>
  <c r="F12" i="25" s="1"/>
  <c r="C11" i="28"/>
  <c r="D11" i="28" s="1"/>
  <c r="F11" i="28" s="1"/>
  <c r="C10" i="28"/>
  <c r="D10" i="28" s="1"/>
  <c r="F10" i="28" s="1"/>
  <c r="Q6" i="28"/>
  <c r="C7" i="26"/>
  <c r="C8" i="26" s="1"/>
  <c r="C7" i="25"/>
  <c r="C8" i="25" s="1"/>
  <c r="C11" i="25" s="1"/>
  <c r="D11" i="25" s="1"/>
  <c r="F11" i="25" s="1"/>
  <c r="C11" i="24"/>
  <c r="D11" i="24" s="1"/>
  <c r="F11" i="24" s="1"/>
  <c r="C10" i="24"/>
  <c r="D10" i="24" s="1"/>
  <c r="F10" i="24" s="1"/>
  <c r="C12" i="29" l="1"/>
  <c r="D12" i="29"/>
  <c r="F12" i="29" s="1"/>
  <c r="G13" i="29" s="1"/>
  <c r="H10" i="29" s="1"/>
  <c r="D12" i="28"/>
  <c r="F12" i="28" s="1"/>
  <c r="G13" i="28" s="1"/>
  <c r="H10" i="28" s="1"/>
  <c r="C12" i="28"/>
  <c r="C12" i="26"/>
  <c r="C11" i="26"/>
  <c r="D11" i="26" s="1"/>
  <c r="F11" i="26" s="1"/>
  <c r="C10" i="26"/>
  <c r="D10" i="26" s="1"/>
  <c r="F10" i="26" s="1"/>
  <c r="C12" i="25"/>
  <c r="C10" i="25"/>
  <c r="D10" i="25" s="1"/>
  <c r="F10" i="25" s="1"/>
  <c r="G13" i="25" s="1"/>
  <c r="H10" i="25" s="1"/>
  <c r="D12" i="24"/>
  <c r="F12" i="24" s="1"/>
  <c r="G13" i="24" s="1"/>
  <c r="H10" i="24" s="1"/>
  <c r="C12" i="24"/>
  <c r="K6" i="4"/>
  <c r="K7" i="4" s="1"/>
  <c r="G13" i="26" l="1"/>
  <c r="H10" i="26" s="1"/>
  <c r="D6" i="4"/>
  <c r="F6" i="4"/>
  <c r="G6" i="4"/>
  <c r="I6" i="4"/>
  <c r="J6" i="4"/>
  <c r="K8" i="4" l="1"/>
  <c r="J7" i="4"/>
  <c r="J8" i="4" s="1"/>
  <c r="I7" i="4"/>
  <c r="I8" i="4" s="1"/>
  <c r="G7" i="4"/>
  <c r="G8" i="4" s="1"/>
  <c r="F7" i="4"/>
  <c r="F8" i="4" s="1"/>
  <c r="D7" i="4"/>
  <c r="D8" i="4" s="1"/>
  <c r="C6" i="4"/>
  <c r="C7" i="4" l="1"/>
  <c r="C8" i="4" s="1"/>
  <c r="C11" i="4" s="1"/>
  <c r="D12" i="4"/>
  <c r="F12" i="4" s="1"/>
  <c r="D11" i="4" l="1"/>
  <c r="F11" i="4" s="1"/>
  <c r="C10" i="4"/>
  <c r="C12" i="4"/>
  <c r="D10" i="4" l="1"/>
  <c r="F10" i="4" s="1"/>
  <c r="G13" i="4" l="1"/>
  <c r="H10" i="4" s="1"/>
</calcChain>
</file>

<file path=xl/sharedStrings.xml><?xml version="1.0" encoding="utf-8"?>
<sst xmlns="http://schemas.openxmlformats.org/spreadsheetml/2006/main" count="393" uniqueCount="74">
  <si>
    <t>Schooljaar '25-'26</t>
  </si>
  <si>
    <t>De witte cellen kun je invullen. Het resultaat van je cijfers verschijnt automatisch</t>
  </si>
  <si>
    <t>Naam leerling</t>
  </si>
  <si>
    <t>Klas</t>
  </si>
  <si>
    <t>Ne</t>
  </si>
  <si>
    <t>En</t>
  </si>
  <si>
    <t>Fa</t>
  </si>
  <si>
    <t>Gs</t>
  </si>
  <si>
    <t>Ak</t>
  </si>
  <si>
    <t>Wi</t>
  </si>
  <si>
    <t>Nask</t>
  </si>
  <si>
    <t>Bi</t>
  </si>
  <si>
    <t>FM</t>
  </si>
  <si>
    <t>Mu</t>
  </si>
  <si>
    <t>LO</t>
  </si>
  <si>
    <t>Gemiddeld</t>
  </si>
  <si>
    <t>Eindcijfer  niet afgerond</t>
  </si>
  <si>
    <t>Eindcijfer afgerond</t>
  </si>
  <si>
    <t>Tekortpunten</t>
  </si>
  <si>
    <t>Tekortpunten totaal</t>
  </si>
  <si>
    <t>●</t>
  </si>
  <si>
    <t>Betekenis kleur</t>
  </si>
  <si>
    <t>Cijferbeeld</t>
  </si>
  <si>
    <r>
      <t xml:space="preserve">Optie 1 
</t>
    </r>
    <r>
      <rPr>
        <sz val="10"/>
        <color theme="1"/>
        <rFont val="Aptos"/>
        <family val="2"/>
      </rPr>
      <t xml:space="preserve">Meest waarschijnlijk </t>
    </r>
  </si>
  <si>
    <t xml:space="preserve">Optie 2
</t>
  </si>
  <si>
    <r>
      <t xml:space="preserve">Optie 3
</t>
    </r>
    <r>
      <rPr>
        <sz val="9"/>
        <color theme="1"/>
        <rFont val="Aptos"/>
        <family val="2"/>
      </rPr>
      <t xml:space="preserve">Minst waarschijnlijk </t>
    </r>
  </si>
  <si>
    <t>Waar de leerling recht op heeft</t>
  </si>
  <si>
    <t>→→→</t>
  </si>
  <si>
    <t>Groene zone</t>
  </si>
  <si>
    <t>Bevorderd naar H2</t>
  </si>
  <si>
    <t>←←←</t>
  </si>
  <si>
    <t>Wat de eindvergadering kan bepalen</t>
  </si>
  <si>
    <t>Oranje zone</t>
  </si>
  <si>
    <t>Afgewezen</t>
  </si>
  <si>
    <t>Andere school</t>
  </si>
  <si>
    <t>Rode zone</t>
  </si>
  <si>
    <t>VMBO2</t>
  </si>
  <si>
    <t>Bevorderd naar V2</t>
  </si>
  <si>
    <t>O</t>
  </si>
  <si>
    <t xml:space="preserve">Mu, FM en LO tellen niet mee in tekortpunten en gemiddeldes. </t>
  </si>
  <si>
    <t>Gemiddelde leervakken</t>
  </si>
  <si>
    <t>Tekortpunten En/Ne/Wi</t>
  </si>
  <si>
    <t>V</t>
  </si>
  <si>
    <t>G</t>
  </si>
  <si>
    <t>o/v/g</t>
  </si>
  <si>
    <t>NaSk</t>
  </si>
  <si>
    <t>Bevorderd naar H3</t>
  </si>
  <si>
    <t>Doubleren in H2</t>
  </si>
  <si>
    <t>(H2)</t>
  </si>
  <si>
    <t>Andere school, tussen haakjes raden we af</t>
  </si>
  <si>
    <t>Dr</t>
  </si>
  <si>
    <t>Du</t>
  </si>
  <si>
    <t>Gds</t>
  </si>
  <si>
    <t>Sp</t>
  </si>
  <si>
    <t>Bevorderd naar V3</t>
  </si>
  <si>
    <t>Bevorderd naar V4</t>
  </si>
  <si>
    <t>Douibleren in HV2</t>
  </si>
  <si>
    <t>(V2)</t>
  </si>
  <si>
    <t>Na</t>
  </si>
  <si>
    <t>Sk</t>
  </si>
  <si>
    <t>Ec</t>
  </si>
  <si>
    <t>Bevorderd naar H4</t>
  </si>
  <si>
    <t>Doubleren in H3</t>
  </si>
  <si>
    <t xml:space="preserve">VMBO3 </t>
  </si>
  <si>
    <t>VMBO4</t>
  </si>
  <si>
    <t>(H3)</t>
  </si>
  <si>
    <t>Doubleren in V3</t>
  </si>
  <si>
    <t>(V3)</t>
  </si>
  <si>
    <t>MVT1</t>
  </si>
  <si>
    <t>MVT2</t>
  </si>
  <si>
    <t>ART</t>
  </si>
  <si>
    <t>NasSk</t>
  </si>
  <si>
    <t>Bevorderd naar HV2</t>
  </si>
  <si>
    <t>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</si>
</sst>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i/>
      <sz val="14"/>
      <color theme="7" tint="0.39997558519241921"/>
      <name val="Calibri"/>
      <family val="2"/>
      <scheme val="minor"/>
    </font>
    <font>
      <sz val="10"/>
      <color theme="1"/>
      <name val="Aptos"/>
      <family val="2"/>
    </font>
    <font>
      <sz val="9"/>
      <color theme="1"/>
      <name val="Aptos"/>
      <family val="2"/>
    </font>
    <font>
      <sz val="8"/>
      <name val="Calibri"/>
      <family val="2"/>
      <scheme val="minor"/>
    </font>
    <font>
      <sz val="24"/>
      <color rgb="FFFF0000"/>
      <name val="Aptos Narrow"/>
      <family val="2"/>
    </font>
    <font>
      <sz val="24"/>
      <color rgb="FFFFC000"/>
      <name val="Aptos Narrow"/>
      <family val="2"/>
    </font>
    <font>
      <sz val="24"/>
      <color rgb="FF92D050"/>
      <name val="Aptos Narrow"/>
      <family val="2"/>
    </font>
    <font>
      <sz val="28"/>
      <color theme="1"/>
      <name val="Calibri"/>
      <family val="2"/>
      <scheme val="minor"/>
    </font>
    <font>
      <sz val="11"/>
      <color rgb="FF000000"/>
      <name val="Aptos"/>
      <family val="2"/>
    </font>
    <font>
      <b/>
      <sz val="14"/>
      <color theme="0" tint="-0.34998626667073579"/>
      <name val="Aptos Narrow"/>
      <family val="2"/>
    </font>
    <font>
      <b/>
      <i/>
      <sz val="12"/>
      <color theme="7" tint="0.3999755851924192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ptos"/>
      <family val="2"/>
    </font>
    <font>
      <sz val="16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10" borderId="0" xfId="0" applyFill="1"/>
    <xf numFmtId="0" fontId="0" fillId="10" borderId="1" xfId="0" applyFill="1" applyBorder="1"/>
    <xf numFmtId="0" fontId="0" fillId="10" borderId="2" xfId="0" applyFill="1" applyBorder="1"/>
    <xf numFmtId="0" fontId="2" fillId="3" borderId="2" xfId="0" applyFont="1" applyFill="1" applyBorder="1" applyAlignment="1">
      <alignment horizontal="right"/>
    </xf>
    <xf numFmtId="0" fontId="0" fillId="0" borderId="2" xfId="0" applyBorder="1" applyProtection="1">
      <protection locked="0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right"/>
    </xf>
    <xf numFmtId="2" fontId="0" fillId="0" borderId="2" xfId="0" applyNumberFormat="1" applyBorder="1" applyAlignment="1" applyProtection="1">
      <alignment horizontal="center"/>
      <protection locked="0"/>
    </xf>
    <xf numFmtId="2" fontId="4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right"/>
    </xf>
    <xf numFmtId="0" fontId="1" fillId="4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10" borderId="2" xfId="0" applyFill="1" applyBorder="1" applyAlignment="1">
      <alignment horizontal="right"/>
    </xf>
    <xf numFmtId="0" fontId="9" fillId="10" borderId="2" xfId="0" applyFont="1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9" fillId="10" borderId="2" xfId="0" applyFont="1" applyFill="1" applyBorder="1" applyAlignment="1">
      <alignment horizontal="center" vertical="center"/>
    </xf>
    <xf numFmtId="0" fontId="0" fillId="10" borderId="2" xfId="0" quotePrefix="1" applyFill="1" applyBorder="1"/>
    <xf numFmtId="0" fontId="10" fillId="10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right" vertical="center"/>
    </xf>
    <xf numFmtId="0" fontId="0" fillId="3" borderId="2" xfId="0" applyFill="1" applyBorder="1" applyAlignment="1">
      <alignment horizontal="center" vertical="center"/>
    </xf>
    <xf numFmtId="2" fontId="0" fillId="3" borderId="2" xfId="0" applyNumberFormat="1" applyFill="1" applyBorder="1" applyAlignment="1">
      <alignment horizontal="center" vertical="center"/>
    </xf>
    <xf numFmtId="0" fontId="14" fillId="10" borderId="2" xfId="0" applyFont="1" applyFill="1" applyBorder="1" applyAlignment="1">
      <alignment horizontal="right"/>
    </xf>
    <xf numFmtId="0" fontId="15" fillId="10" borderId="2" xfId="0" applyFont="1" applyFill="1" applyBorder="1" applyAlignment="1">
      <alignment horizontal="right"/>
    </xf>
    <xf numFmtId="0" fontId="16" fillId="10" borderId="2" xfId="0" applyFont="1" applyFill="1" applyBorder="1" applyAlignment="1">
      <alignment horizontal="right"/>
    </xf>
    <xf numFmtId="0" fontId="19" fillId="10" borderId="2" xfId="0" applyFont="1" applyFill="1" applyBorder="1" applyAlignment="1">
      <alignment horizontal="right"/>
    </xf>
    <xf numFmtId="0" fontId="19" fillId="10" borderId="2" xfId="0" applyFont="1" applyFill="1" applyBorder="1"/>
    <xf numFmtId="0" fontId="2" fillId="10" borderId="2" xfId="0" applyFont="1" applyFill="1" applyBorder="1"/>
    <xf numFmtId="0" fontId="0" fillId="0" borderId="2" xfId="0" applyBorder="1" applyAlignment="1" applyProtection="1">
      <alignment horizontal="center"/>
      <protection locked="0"/>
    </xf>
    <xf numFmtId="0" fontId="21" fillId="3" borderId="2" xfId="0" applyFont="1" applyFill="1" applyBorder="1" applyAlignment="1">
      <alignment horizontal="center"/>
    </xf>
    <xf numFmtId="2" fontId="21" fillId="0" borderId="2" xfId="0" applyNumberFormat="1" applyFont="1" applyBorder="1" applyAlignment="1" applyProtection="1">
      <alignment horizontal="center"/>
      <protection locked="0"/>
    </xf>
    <xf numFmtId="2" fontId="21" fillId="3" borderId="2" xfId="0" applyNumberFormat="1" applyFont="1" applyFill="1" applyBorder="1" applyAlignment="1">
      <alignment horizontal="center"/>
    </xf>
    <xf numFmtId="0" fontId="22" fillId="10" borderId="2" xfId="0" applyFont="1" applyFill="1" applyBorder="1" applyAlignment="1">
      <alignment horizontal="center"/>
    </xf>
    <xf numFmtId="0" fontId="22" fillId="10" borderId="2" xfId="0" applyFont="1" applyFill="1" applyBorder="1"/>
    <xf numFmtId="2" fontId="3" fillId="3" borderId="2" xfId="0" applyNumberFormat="1" applyFont="1" applyFill="1" applyBorder="1" applyAlignment="1">
      <alignment horizontal="center"/>
    </xf>
    <xf numFmtId="0" fontId="9" fillId="10" borderId="2" xfId="0" applyFont="1" applyFill="1" applyBorder="1" applyAlignment="1">
      <alignment horizontal="right"/>
    </xf>
    <xf numFmtId="0" fontId="9" fillId="10" borderId="2" xfId="0" quotePrefix="1" applyFont="1" applyFill="1" applyBorder="1"/>
    <xf numFmtId="0" fontId="0" fillId="11" borderId="2" xfId="0" applyFill="1" applyBorder="1" applyAlignment="1" applyProtection="1">
      <alignment horizontal="center"/>
      <protection locked="0"/>
    </xf>
    <xf numFmtId="0" fontId="22" fillId="10" borderId="0" xfId="0" applyFont="1" applyFill="1"/>
    <xf numFmtId="0" fontId="9" fillId="10" borderId="0" xfId="0" applyFont="1" applyFill="1" applyAlignment="1">
      <alignment horizontal="center" vertical="center"/>
    </xf>
    <xf numFmtId="0" fontId="9" fillId="10" borderId="0" xfId="0" applyFont="1" applyFill="1" applyAlignment="1">
      <alignment horizontal="center"/>
    </xf>
    <xf numFmtId="0" fontId="7" fillId="8" borderId="3" xfId="0" applyFont="1" applyFill="1" applyBorder="1" applyAlignment="1">
      <alignment horizontal="left" vertical="center"/>
    </xf>
    <xf numFmtId="0" fontId="7" fillId="8" borderId="4" xfId="0" applyFont="1" applyFill="1" applyBorder="1" applyAlignment="1">
      <alignment horizontal="left" vertical="center"/>
    </xf>
    <xf numFmtId="0" fontId="7" fillId="8" borderId="5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18" fillId="8" borderId="2" xfId="0" applyFont="1" applyFill="1" applyBorder="1" applyAlignment="1">
      <alignment horizontal="center" vertical="center" wrapText="1"/>
    </xf>
    <xf numFmtId="0" fontId="23" fillId="10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18" fillId="7" borderId="2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18" fillId="9" borderId="2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0" fontId="7" fillId="6" borderId="5" xfId="0" applyFont="1" applyFill="1" applyBorder="1" applyAlignment="1">
      <alignment horizontal="left" vertical="center"/>
    </xf>
    <xf numFmtId="0" fontId="20" fillId="10" borderId="7" xfId="0" applyFont="1" applyFill="1" applyBorder="1" applyAlignment="1">
      <alignment horizontal="center" vertical="center"/>
    </xf>
    <xf numFmtId="0" fontId="20" fillId="10" borderId="1" xfId="0" applyFont="1" applyFill="1" applyBorder="1" applyAlignment="1">
      <alignment horizontal="center" vertical="center"/>
    </xf>
    <xf numFmtId="0" fontId="20" fillId="10" borderId="8" xfId="0" applyFont="1" applyFill="1" applyBorder="1" applyAlignment="1">
      <alignment horizontal="center" vertical="center"/>
    </xf>
    <xf numFmtId="0" fontId="20" fillId="10" borderId="9" xfId="0" applyFont="1" applyFill="1" applyBorder="1" applyAlignment="1">
      <alignment horizontal="center" vertical="center"/>
    </xf>
    <xf numFmtId="0" fontId="20" fillId="10" borderId="11" xfId="0" applyFont="1" applyFill="1" applyBorder="1" applyAlignment="1">
      <alignment horizontal="center" vertical="center"/>
    </xf>
    <xf numFmtId="0" fontId="20" fillId="10" borderId="10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center"/>
      <protection locked="0"/>
    </xf>
    <xf numFmtId="0" fontId="24" fillId="10" borderId="2" xfId="0" applyFont="1" applyFill="1" applyBorder="1" applyAlignment="1">
      <alignment horizontal="center"/>
    </xf>
    <xf numFmtId="0" fontId="21" fillId="3" borderId="3" xfId="0" applyFont="1" applyFill="1" applyBorder="1" applyAlignment="1">
      <alignment horizontal="right" vertical="center"/>
    </xf>
    <xf numFmtId="0" fontId="21" fillId="3" borderId="4" xfId="0" applyFont="1" applyFill="1" applyBorder="1" applyAlignment="1">
      <alignment horizontal="right" vertical="center"/>
    </xf>
    <xf numFmtId="0" fontId="21" fillId="3" borderId="5" xfId="0" applyFont="1" applyFill="1" applyBorder="1" applyAlignment="1">
      <alignment horizontal="right" vertical="center"/>
    </xf>
    <xf numFmtId="0" fontId="23" fillId="2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18" fillId="9" borderId="3" xfId="0" applyFont="1" applyFill="1" applyBorder="1" applyAlignment="1">
      <alignment horizontal="center" vertical="center" wrapText="1"/>
    </xf>
    <xf numFmtId="0" fontId="18" fillId="9" borderId="5" xfId="0" applyFont="1" applyFill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 vertical="center" wrapText="1"/>
    </xf>
    <xf numFmtId="0" fontId="18" fillId="7" borderId="5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 wrapText="1"/>
    </xf>
    <xf numFmtId="0" fontId="18" fillId="8" borderId="5" xfId="0" applyFont="1" applyFill="1" applyBorder="1" applyAlignment="1">
      <alignment horizontal="center" vertical="center" wrapText="1"/>
    </xf>
    <xf numFmtId="0" fontId="18" fillId="6" borderId="3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23" fillId="10" borderId="3" xfId="0" applyFont="1" applyFill="1" applyBorder="1" applyAlignment="1">
      <alignment horizontal="center" vertical="center" wrapText="1"/>
    </xf>
    <xf numFmtId="0" fontId="23" fillId="10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103">
    <dxf>
      <font>
        <color rgb="FF9C0006"/>
      </font>
      <fill>
        <patternFill>
          <bgColor theme="4" tint="0.59996337778862885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fgColor theme="1"/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0" tint="-0.34998626667073579"/>
        </patternFill>
      </fill>
    </dxf>
    <dxf>
      <font>
        <color rgb="FFFFC000"/>
      </font>
      <fill>
        <patternFill>
          <bgColor theme="0" tint="-0.34998626667073579"/>
        </patternFill>
      </fill>
    </dxf>
    <dxf>
      <font>
        <color rgb="FF92D050"/>
      </font>
      <fill>
        <patternFill>
          <bgColor theme="0" tint="-0.34998626667073579"/>
        </patternFill>
      </fill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4" tint="0.59996337778862885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fgColor theme="1"/>
          <bgColor rgb="FF92D050"/>
        </patternFill>
      </fill>
    </dxf>
    <dxf>
      <font>
        <color rgb="FFFF0000"/>
      </font>
      <fill>
        <patternFill>
          <bgColor theme="0" tint="-0.34998626667073579"/>
        </patternFill>
      </fill>
    </dxf>
    <dxf>
      <font>
        <color rgb="FFFFC000"/>
      </font>
      <fill>
        <patternFill>
          <bgColor theme="0" tint="-0.34998626667073579"/>
        </patternFill>
      </fill>
    </dxf>
    <dxf>
      <font>
        <color rgb="FF92D050"/>
      </font>
      <fill>
        <patternFill>
          <bgColor theme="0" tint="-0.34998626667073579"/>
        </patternFill>
      </fill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4" tint="0.59996337778862885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fgColor theme="1"/>
          <bgColor rgb="FF92D050"/>
        </patternFill>
      </fill>
    </dxf>
    <dxf>
      <font>
        <color rgb="FFFF0000"/>
      </font>
      <fill>
        <patternFill>
          <bgColor theme="0" tint="-0.34998626667073579"/>
        </patternFill>
      </fill>
    </dxf>
    <dxf>
      <font>
        <color rgb="FFFFC000"/>
      </font>
      <fill>
        <patternFill>
          <bgColor theme="0" tint="-0.34998626667073579"/>
        </patternFill>
      </fill>
    </dxf>
    <dxf>
      <font>
        <color rgb="FF92D050"/>
      </font>
      <fill>
        <patternFill>
          <bgColor theme="0" tint="-0.34998626667073579"/>
        </patternFill>
      </fill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fgColor theme="1"/>
          <bgColor rgb="FF92D050"/>
        </patternFill>
      </fill>
    </dxf>
    <dxf>
      <font>
        <color rgb="FF9C0006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0" tint="-0.34998626667073579"/>
        </patternFill>
      </fill>
    </dxf>
    <dxf>
      <font>
        <color rgb="FFFFC000"/>
      </font>
      <fill>
        <patternFill>
          <bgColor theme="0" tint="-0.34998626667073579"/>
        </patternFill>
      </fill>
    </dxf>
    <dxf>
      <font>
        <color rgb="FF92D050"/>
      </font>
      <fill>
        <patternFill>
          <bgColor theme="0" tint="-0.34998626667073579"/>
        </patternFill>
      </fill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fgColor theme="1"/>
          <bgColor rgb="FF92D050"/>
        </patternFill>
      </fill>
    </dxf>
    <dxf>
      <font>
        <color rgb="FF9C0006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0" tint="-0.34998626667073579"/>
        </patternFill>
      </fill>
    </dxf>
    <dxf>
      <font>
        <color rgb="FFFFC000"/>
      </font>
      <fill>
        <patternFill>
          <bgColor theme="0" tint="-0.34998626667073579"/>
        </patternFill>
      </fill>
    </dxf>
    <dxf>
      <font>
        <color rgb="FF92D050"/>
      </font>
      <fill>
        <patternFill>
          <bgColor theme="0" tint="-0.34998626667073579"/>
        </patternFill>
      </fill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fgColor theme="1"/>
          <bgColor rgb="FF92D050"/>
        </patternFill>
      </fill>
    </dxf>
    <dxf>
      <font>
        <color rgb="FF9C0006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0" tint="-0.34998626667073579"/>
        </patternFill>
      </fill>
    </dxf>
    <dxf>
      <font>
        <color rgb="FFFFC000"/>
      </font>
      <fill>
        <patternFill>
          <bgColor theme="0" tint="-0.34998626667073579"/>
        </patternFill>
      </fill>
    </dxf>
    <dxf>
      <font>
        <color rgb="FF92D050"/>
      </font>
      <fill>
        <patternFill>
          <bgColor theme="0" tint="-0.34998626667073579"/>
        </patternFill>
      </fill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ECAF"/>
      <color rgb="FFFFCDCD"/>
      <color rgb="FFFF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251758</xdr:colOff>
      <xdr:row>9</xdr:row>
      <xdr:rowOff>0</xdr:rowOff>
    </xdr:from>
    <xdr:to>
      <xdr:col>7</xdr:col>
      <xdr:colOff>42208</xdr:colOff>
      <xdr:row>12</xdr:row>
      <xdr:rowOff>53975</xdr:rowOff>
    </xdr:to>
    <xdr:sp macro="" textlink="">
      <xdr:nvSpPr>
        <xdr:cNvPr id="3" name="Achthoek 2">
          <a:extLst>
            <a:ext uri="{FF2B5EF4-FFF2-40B4-BE49-F238E27FC236}">
              <a16:creationId xmlns:a16="http://schemas.microsoft.com/office/drawing/2014/main" id="{A600D106-95D1-7399-EA80-97AD899D2053}"/>
            </a:ext>
          </a:extLst>
        </xdr:cNvPr>
        <xdr:cNvSpPr/>
      </xdr:nvSpPr>
      <xdr:spPr>
        <a:xfrm>
          <a:off x="6403787" y="1725706"/>
          <a:ext cx="395568" cy="1230593"/>
        </a:xfrm>
        <a:prstGeom prst="octagon">
          <a:avLst>
            <a:gd name="adj" fmla="val 15254"/>
          </a:avLst>
        </a:prstGeom>
        <a:noFill/>
        <a:ln w="1143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251758</xdr:colOff>
      <xdr:row>9</xdr:row>
      <xdr:rowOff>0</xdr:rowOff>
    </xdr:from>
    <xdr:to>
      <xdr:col>7</xdr:col>
      <xdr:colOff>42208</xdr:colOff>
      <xdr:row>12</xdr:row>
      <xdr:rowOff>53975</xdr:rowOff>
    </xdr:to>
    <xdr:sp macro="" textlink="">
      <xdr:nvSpPr>
        <xdr:cNvPr id="2" name="Achthoek 1">
          <a:extLst>
            <a:ext uri="{FF2B5EF4-FFF2-40B4-BE49-F238E27FC236}">
              <a16:creationId xmlns:a16="http://schemas.microsoft.com/office/drawing/2014/main" id="{5BCE924E-6701-4B33-BE5A-5234628AE5A5}"/>
            </a:ext>
          </a:extLst>
        </xdr:cNvPr>
        <xdr:cNvSpPr/>
      </xdr:nvSpPr>
      <xdr:spPr>
        <a:xfrm>
          <a:off x="4579283" y="1685925"/>
          <a:ext cx="390525" cy="1225550"/>
        </a:xfrm>
        <a:prstGeom prst="octagon">
          <a:avLst>
            <a:gd name="adj" fmla="val 15254"/>
          </a:avLst>
        </a:prstGeom>
        <a:noFill/>
        <a:ln w="1143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251758</xdr:colOff>
      <xdr:row>9</xdr:row>
      <xdr:rowOff>0</xdr:rowOff>
    </xdr:from>
    <xdr:to>
      <xdr:col>7</xdr:col>
      <xdr:colOff>42208</xdr:colOff>
      <xdr:row>12</xdr:row>
      <xdr:rowOff>53975</xdr:rowOff>
    </xdr:to>
    <xdr:sp macro="" textlink="">
      <xdr:nvSpPr>
        <xdr:cNvPr id="2" name="Achthoek 1">
          <a:extLst>
            <a:ext uri="{FF2B5EF4-FFF2-40B4-BE49-F238E27FC236}">
              <a16:creationId xmlns:a16="http://schemas.microsoft.com/office/drawing/2014/main" id="{E15DFEAB-D82E-413C-945F-4CB88080F368}"/>
            </a:ext>
          </a:extLst>
        </xdr:cNvPr>
        <xdr:cNvSpPr/>
      </xdr:nvSpPr>
      <xdr:spPr>
        <a:xfrm>
          <a:off x="4579283" y="1685925"/>
          <a:ext cx="390525" cy="1225550"/>
        </a:xfrm>
        <a:prstGeom prst="octagon">
          <a:avLst>
            <a:gd name="adj" fmla="val 15254"/>
          </a:avLst>
        </a:prstGeom>
        <a:noFill/>
        <a:ln w="1143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251758</xdr:colOff>
      <xdr:row>9</xdr:row>
      <xdr:rowOff>0</xdr:rowOff>
    </xdr:from>
    <xdr:to>
      <xdr:col>7</xdr:col>
      <xdr:colOff>42208</xdr:colOff>
      <xdr:row>12</xdr:row>
      <xdr:rowOff>53975</xdr:rowOff>
    </xdr:to>
    <xdr:sp macro="" textlink="">
      <xdr:nvSpPr>
        <xdr:cNvPr id="2" name="Achthoek 1">
          <a:extLst>
            <a:ext uri="{FF2B5EF4-FFF2-40B4-BE49-F238E27FC236}">
              <a16:creationId xmlns:a16="http://schemas.microsoft.com/office/drawing/2014/main" id="{006F6555-FB3F-42D8-8B3A-15B743821951}"/>
            </a:ext>
          </a:extLst>
        </xdr:cNvPr>
        <xdr:cNvSpPr/>
      </xdr:nvSpPr>
      <xdr:spPr>
        <a:xfrm>
          <a:off x="5779433" y="1685925"/>
          <a:ext cx="390525" cy="1225550"/>
        </a:xfrm>
        <a:prstGeom prst="octagon">
          <a:avLst>
            <a:gd name="adj" fmla="val 15254"/>
          </a:avLst>
        </a:prstGeom>
        <a:noFill/>
        <a:ln w="1143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251758</xdr:colOff>
      <xdr:row>9</xdr:row>
      <xdr:rowOff>0</xdr:rowOff>
    </xdr:from>
    <xdr:to>
      <xdr:col>7</xdr:col>
      <xdr:colOff>42208</xdr:colOff>
      <xdr:row>12</xdr:row>
      <xdr:rowOff>53975</xdr:rowOff>
    </xdr:to>
    <xdr:sp macro="" textlink="">
      <xdr:nvSpPr>
        <xdr:cNvPr id="2" name="Achthoek 1">
          <a:extLst>
            <a:ext uri="{FF2B5EF4-FFF2-40B4-BE49-F238E27FC236}">
              <a16:creationId xmlns:a16="http://schemas.microsoft.com/office/drawing/2014/main" id="{E48F630F-8556-47A0-A431-CFF89B0BBA1A}"/>
            </a:ext>
          </a:extLst>
        </xdr:cNvPr>
        <xdr:cNvSpPr/>
      </xdr:nvSpPr>
      <xdr:spPr>
        <a:xfrm>
          <a:off x="5779433" y="1685925"/>
          <a:ext cx="390525" cy="1225550"/>
        </a:xfrm>
        <a:prstGeom prst="octagon">
          <a:avLst>
            <a:gd name="adj" fmla="val 15254"/>
          </a:avLst>
        </a:prstGeom>
        <a:noFill/>
        <a:ln w="1143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251758</xdr:colOff>
      <xdr:row>9</xdr:row>
      <xdr:rowOff>0</xdr:rowOff>
    </xdr:from>
    <xdr:to>
      <xdr:col>7</xdr:col>
      <xdr:colOff>42208</xdr:colOff>
      <xdr:row>12</xdr:row>
      <xdr:rowOff>53975</xdr:rowOff>
    </xdr:to>
    <xdr:sp macro="" textlink="">
      <xdr:nvSpPr>
        <xdr:cNvPr id="2" name="Achthoek 1">
          <a:extLst>
            <a:ext uri="{FF2B5EF4-FFF2-40B4-BE49-F238E27FC236}">
              <a16:creationId xmlns:a16="http://schemas.microsoft.com/office/drawing/2014/main" id="{BDCD4A3E-E521-4FEE-8272-E178AE84E2FD}"/>
            </a:ext>
          </a:extLst>
        </xdr:cNvPr>
        <xdr:cNvSpPr/>
      </xdr:nvSpPr>
      <xdr:spPr>
        <a:xfrm>
          <a:off x="4579283" y="1685925"/>
          <a:ext cx="390525" cy="1225550"/>
        </a:xfrm>
        <a:prstGeom prst="octagon">
          <a:avLst>
            <a:gd name="adj" fmla="val 15254"/>
          </a:avLst>
        </a:prstGeom>
        <a:noFill/>
        <a:ln w="1143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29"/>
  <sheetViews>
    <sheetView zoomScale="85" zoomScaleNormal="85" workbookViewId="0">
      <selection activeCell="G16" sqref="G16:H16"/>
    </sheetView>
  </sheetViews>
  <sheetFormatPr defaultRowHeight="14.5" x14ac:dyDescent="0.35"/>
  <cols>
    <col min="1" max="1" width="4.1796875" customWidth="1"/>
    <col min="2" max="2" width="23.26953125" bestFit="1" customWidth="1"/>
    <col min="3" max="14" width="8.54296875" customWidth="1"/>
    <col min="15" max="15" width="13.453125" customWidth="1"/>
    <col min="16" max="16" width="5.1796875" customWidth="1"/>
    <col min="17" max="26" width="8.7265625" style="1"/>
  </cols>
  <sheetData>
    <row r="1" spans="1:16" x14ac:dyDescent="0.35">
      <c r="A1" s="3"/>
      <c r="B1" s="55" t="s">
        <v>0</v>
      </c>
      <c r="C1" s="3"/>
      <c r="D1" s="3"/>
      <c r="E1" s="3"/>
      <c r="F1" s="3"/>
      <c r="G1" s="71" t="s">
        <v>1</v>
      </c>
      <c r="H1" s="72"/>
      <c r="I1" s="72"/>
      <c r="J1" s="72"/>
      <c r="K1" s="72"/>
      <c r="L1" s="72"/>
      <c r="M1" s="72"/>
      <c r="N1" s="72"/>
      <c r="O1" s="73"/>
      <c r="P1" s="3"/>
    </row>
    <row r="2" spans="1:16" x14ac:dyDescent="0.35">
      <c r="A2" s="3"/>
      <c r="B2" s="55"/>
      <c r="C2" s="3"/>
      <c r="D2" s="3"/>
      <c r="E2" s="3"/>
      <c r="F2" s="3"/>
      <c r="G2" s="74"/>
      <c r="H2" s="75"/>
      <c r="I2" s="75"/>
      <c r="J2" s="75"/>
      <c r="K2" s="75"/>
      <c r="L2" s="75"/>
      <c r="M2" s="75"/>
      <c r="N2" s="75"/>
      <c r="O2" s="76"/>
      <c r="P2" s="3"/>
    </row>
    <row r="3" spans="1:16" ht="18.5" x14ac:dyDescent="0.45">
      <c r="A3" s="3"/>
      <c r="B3" s="4" t="s">
        <v>2</v>
      </c>
      <c r="C3" s="77"/>
      <c r="D3" s="77"/>
      <c r="E3" s="77"/>
      <c r="F3" s="3"/>
      <c r="G3" s="4" t="s">
        <v>3</v>
      </c>
      <c r="H3" s="5"/>
      <c r="I3" s="79" t="s">
        <v>39</v>
      </c>
      <c r="J3" s="80"/>
      <c r="K3" s="80"/>
      <c r="L3" s="80"/>
      <c r="M3" s="80"/>
      <c r="N3" s="80"/>
      <c r="O3" s="81"/>
      <c r="P3" s="3"/>
    </row>
    <row r="4" spans="1:16" ht="14.5" customHeight="1" x14ac:dyDescent="0.35">
      <c r="A4" s="3"/>
      <c r="B4" s="18"/>
      <c r="C4" s="11" t="s">
        <v>5</v>
      </c>
      <c r="D4" s="11" t="s">
        <v>4</v>
      </c>
      <c r="E4" s="11" t="s">
        <v>9</v>
      </c>
      <c r="F4" s="6" t="s">
        <v>8</v>
      </c>
      <c r="G4" s="6" t="s">
        <v>70</v>
      </c>
      <c r="H4" s="6" t="s">
        <v>11</v>
      </c>
      <c r="I4" s="6" t="s">
        <v>7</v>
      </c>
      <c r="J4" s="6" t="s">
        <v>71</v>
      </c>
      <c r="K4" s="6" t="s">
        <v>6</v>
      </c>
      <c r="L4" s="29" t="s">
        <v>12</v>
      </c>
      <c r="M4" s="29" t="s">
        <v>14</v>
      </c>
      <c r="N4" s="29" t="s">
        <v>13</v>
      </c>
      <c r="O4" s="6" t="s">
        <v>15</v>
      </c>
      <c r="P4" s="3"/>
    </row>
    <row r="5" spans="1:16" x14ac:dyDescent="0.35">
      <c r="A5" s="3"/>
      <c r="B5" s="7" t="s">
        <v>16</v>
      </c>
      <c r="C5" s="8">
        <v>6</v>
      </c>
      <c r="D5" s="8">
        <v>6</v>
      </c>
      <c r="E5" s="8">
        <v>6</v>
      </c>
      <c r="F5" s="8">
        <v>6</v>
      </c>
      <c r="G5" s="8">
        <v>6</v>
      </c>
      <c r="H5" s="8">
        <v>6</v>
      </c>
      <c r="I5" s="8">
        <v>6</v>
      </c>
      <c r="J5" s="8">
        <v>6</v>
      </c>
      <c r="K5" s="8">
        <v>6</v>
      </c>
      <c r="L5" s="30" t="s">
        <v>44</v>
      </c>
      <c r="M5" s="30" t="s">
        <v>44</v>
      </c>
      <c r="N5" s="30" t="s">
        <v>44</v>
      </c>
      <c r="O5" s="9">
        <f>AVERAGE(C5:K5)</f>
        <v>6</v>
      </c>
      <c r="P5" s="3"/>
    </row>
    <row r="6" spans="1:16" x14ac:dyDescent="0.35">
      <c r="A6" s="3"/>
      <c r="B6" s="10" t="s">
        <v>17</v>
      </c>
      <c r="C6" s="11">
        <f>ROUND(C5,0)</f>
        <v>6</v>
      </c>
      <c r="D6" s="11">
        <f t="shared" ref="D6:K6" si="0">ROUND(D5,0)</f>
        <v>6</v>
      </c>
      <c r="E6" s="11">
        <f t="shared" ref="E6" si="1">ROUND(E5,0)</f>
        <v>6</v>
      </c>
      <c r="F6" s="12">
        <f t="shared" si="0"/>
        <v>6</v>
      </c>
      <c r="G6" s="12">
        <f t="shared" si="0"/>
        <v>6</v>
      </c>
      <c r="H6" s="12">
        <f t="shared" ref="H6" si="2">ROUND(H5,0)</f>
        <v>6</v>
      </c>
      <c r="I6" s="12">
        <f t="shared" si="0"/>
        <v>6</v>
      </c>
      <c r="J6" s="12">
        <f t="shared" si="0"/>
        <v>6</v>
      </c>
      <c r="K6" s="12">
        <f t="shared" si="0"/>
        <v>6</v>
      </c>
      <c r="L6" s="31" t="str">
        <f>L5</f>
        <v>o/v/g</v>
      </c>
      <c r="M6" s="31" t="str">
        <f>M5</f>
        <v>o/v/g</v>
      </c>
      <c r="N6" s="31" t="str">
        <f>N5</f>
        <v>o/v/g</v>
      </c>
      <c r="O6" s="34">
        <f>AVERAGE(C6:K6)</f>
        <v>6</v>
      </c>
      <c r="P6" s="3"/>
    </row>
    <row r="7" spans="1:16" x14ac:dyDescent="0.35">
      <c r="A7" s="3"/>
      <c r="B7" s="13"/>
      <c r="C7" s="14">
        <f t="shared" ref="C7:K7" si="3">C6-6</f>
        <v>0</v>
      </c>
      <c r="D7" s="14">
        <f t="shared" si="3"/>
        <v>0</v>
      </c>
      <c r="E7" s="14">
        <f t="shared" ref="E7" si="4">E6-6</f>
        <v>0</v>
      </c>
      <c r="F7" s="14">
        <f t="shared" si="3"/>
        <v>0</v>
      </c>
      <c r="G7" s="14">
        <f t="shared" si="3"/>
        <v>0</v>
      </c>
      <c r="H7" s="14">
        <f t="shared" ref="H7" si="5">H6-6</f>
        <v>0</v>
      </c>
      <c r="I7" s="14">
        <f t="shared" si="3"/>
        <v>0</v>
      </c>
      <c r="J7" s="14">
        <f t="shared" si="3"/>
        <v>0</v>
      </c>
      <c r="K7" s="14">
        <f t="shared" si="3"/>
        <v>0</v>
      </c>
      <c r="L7" s="14" t="s">
        <v>44</v>
      </c>
      <c r="M7" s="14" t="s">
        <v>44</v>
      </c>
      <c r="N7" s="33"/>
      <c r="O7" s="3"/>
      <c r="P7" s="3"/>
    </row>
    <row r="8" spans="1:16" x14ac:dyDescent="0.35">
      <c r="A8" s="3"/>
      <c r="B8" s="7" t="s">
        <v>18</v>
      </c>
      <c r="C8" s="6">
        <f>IF(C7&lt;0,C7,0)</f>
        <v>0</v>
      </c>
      <c r="D8" s="6">
        <f t="shared" ref="D8:J8" si="6">IF(D7&lt;0,D7,0)</f>
        <v>0</v>
      </c>
      <c r="E8" s="6">
        <f t="shared" ref="E8" si="7">IF(E7&lt;0,E7,0)</f>
        <v>0</v>
      </c>
      <c r="F8" s="6">
        <f t="shared" si="6"/>
        <v>0</v>
      </c>
      <c r="G8" s="6">
        <f t="shared" si="6"/>
        <v>0</v>
      </c>
      <c r="H8" s="6">
        <f t="shared" ref="H8" si="8">IF(H7&lt;0,H7,0)</f>
        <v>0</v>
      </c>
      <c r="I8" s="6">
        <f t="shared" si="6"/>
        <v>0</v>
      </c>
      <c r="J8" s="6">
        <f t="shared" si="6"/>
        <v>0</v>
      </c>
      <c r="K8" s="6">
        <f>IF(K7&lt;0,K7,0)</f>
        <v>0</v>
      </c>
      <c r="L8" s="14" t="s">
        <v>38</v>
      </c>
      <c r="M8" s="14" t="s">
        <v>38</v>
      </c>
      <c r="N8" s="33"/>
      <c r="O8" s="3"/>
      <c r="P8" s="3"/>
    </row>
    <row r="9" spans="1:16" x14ac:dyDescent="0.35">
      <c r="A9" s="3"/>
      <c r="B9" s="13"/>
      <c r="C9" s="15"/>
      <c r="D9" s="32"/>
      <c r="E9" s="32"/>
      <c r="F9" s="32"/>
      <c r="G9" s="15"/>
      <c r="H9" s="15"/>
      <c r="I9" s="15"/>
      <c r="J9" s="15"/>
      <c r="K9" s="15"/>
      <c r="L9" s="14" t="s">
        <v>42</v>
      </c>
      <c r="M9" s="14" t="s">
        <v>42</v>
      </c>
      <c r="N9" s="3"/>
      <c r="O9" s="3"/>
      <c r="P9" s="3"/>
    </row>
    <row r="10" spans="1:16" ht="31" customHeight="1" x14ac:dyDescent="0.7">
      <c r="A10" s="3"/>
      <c r="B10" s="19" t="s">
        <v>19</v>
      </c>
      <c r="C10" s="20">
        <f>SUM(C8:M8)</f>
        <v>0</v>
      </c>
      <c r="D10" s="78" t="str">
        <f>IF(C10&lt;-3,"Tekort","")</f>
        <v/>
      </c>
      <c r="E10" s="78"/>
      <c r="F10" s="14">
        <f>COUNTIF(D10,"Tekort")</f>
        <v>0</v>
      </c>
      <c r="G10" s="22" t="s">
        <v>20</v>
      </c>
      <c r="H10" s="56" t="str">
        <f>IF(G13=0,"Groene zone",IF(G13=1,"Oranje zone","Rode zone"))</f>
        <v>Groene zone</v>
      </c>
      <c r="I10" s="57"/>
      <c r="J10" s="57"/>
      <c r="K10" s="58"/>
      <c r="L10" s="14" t="s">
        <v>43</v>
      </c>
      <c r="M10" s="14" t="s">
        <v>43</v>
      </c>
      <c r="N10" s="1"/>
      <c r="O10" s="1"/>
      <c r="P10" s="1"/>
    </row>
    <row r="11" spans="1:16" ht="31" customHeight="1" x14ac:dyDescent="0.7">
      <c r="A11" s="3"/>
      <c r="B11" s="19" t="s">
        <v>41</v>
      </c>
      <c r="C11" s="20">
        <f>C8+D8+E8</f>
        <v>0</v>
      </c>
      <c r="D11" s="78" t="str">
        <f>IF(C11&lt;-1,"Tekort","")</f>
        <v/>
      </c>
      <c r="E11" s="78"/>
      <c r="F11" s="14">
        <f>COUNTIF(D11,"Tekort")</f>
        <v>0</v>
      </c>
      <c r="G11" s="23" t="s">
        <v>20</v>
      </c>
      <c r="H11" s="59"/>
      <c r="I11" s="60"/>
      <c r="J11" s="60"/>
      <c r="K11" s="61"/>
      <c r="L11" s="3"/>
      <c r="M11" s="3"/>
      <c r="N11" s="1"/>
      <c r="O11" s="1"/>
      <c r="P11" s="1"/>
    </row>
    <row r="12" spans="1:16" ht="31" customHeight="1" x14ac:dyDescent="0.7">
      <c r="A12" s="3"/>
      <c r="B12" s="19" t="s">
        <v>40</v>
      </c>
      <c r="C12" s="21" t="str">
        <f>IF(O6&lt;6,O6,"")</f>
        <v/>
      </c>
      <c r="D12" s="78" t="str">
        <f>IF(O6&lt;6,"Tekort","")</f>
        <v/>
      </c>
      <c r="E12" s="78"/>
      <c r="F12" s="14">
        <f>COUNTIF(D12,"Tekort")</f>
        <v>0</v>
      </c>
      <c r="G12" s="24" t="s">
        <v>20</v>
      </c>
      <c r="H12" s="62"/>
      <c r="I12" s="63"/>
      <c r="J12" s="63"/>
      <c r="K12" s="64"/>
      <c r="L12" s="3"/>
      <c r="M12" s="3"/>
      <c r="N12" s="1"/>
      <c r="O12" s="1"/>
      <c r="P12" s="1"/>
    </row>
    <row r="13" spans="1:16" x14ac:dyDescent="0.35">
      <c r="A13" s="3"/>
      <c r="B13" s="3"/>
      <c r="C13" s="3"/>
      <c r="D13" s="33"/>
      <c r="E13" s="33"/>
      <c r="F13" s="33"/>
      <c r="G13" s="16">
        <f>SUM(F10:F12)</f>
        <v>0</v>
      </c>
      <c r="H13" s="3"/>
      <c r="I13" s="3"/>
      <c r="J13" s="3"/>
      <c r="K13" s="3"/>
      <c r="L13" s="3"/>
      <c r="M13" s="13"/>
      <c r="N13" s="17"/>
      <c r="O13" s="3"/>
      <c r="P13" s="1"/>
    </row>
    <row r="14" spans="1:16" ht="36" customHeight="1" x14ac:dyDescent="0.35">
      <c r="A14" s="3"/>
      <c r="B14" s="65" t="s">
        <v>21</v>
      </c>
      <c r="C14" s="66"/>
      <c r="D14" s="67"/>
      <c r="E14" s="3"/>
      <c r="F14" s="3"/>
      <c r="G14" s="49" t="s">
        <v>22</v>
      </c>
      <c r="H14" s="49"/>
      <c r="I14" s="49" t="s">
        <v>23</v>
      </c>
      <c r="J14" s="49"/>
      <c r="K14" s="49" t="s">
        <v>24</v>
      </c>
      <c r="L14" s="49"/>
      <c r="M14" s="49" t="s">
        <v>25</v>
      </c>
      <c r="N14" s="49"/>
      <c r="O14" s="3"/>
      <c r="P14" s="3"/>
    </row>
    <row r="15" spans="1:16" ht="18.5" x14ac:dyDescent="0.45">
      <c r="A15" s="3"/>
      <c r="B15" s="68" t="s">
        <v>26</v>
      </c>
      <c r="C15" s="69"/>
      <c r="D15" s="70"/>
      <c r="E15" s="3"/>
      <c r="F15" s="25" t="s">
        <v>27</v>
      </c>
      <c r="G15" s="53" t="s">
        <v>28</v>
      </c>
      <c r="H15" s="53"/>
      <c r="I15" s="53" t="s">
        <v>29</v>
      </c>
      <c r="J15" s="53"/>
      <c r="K15" s="48"/>
      <c r="L15" s="48"/>
      <c r="M15" s="50"/>
      <c r="N15" s="50"/>
      <c r="O15" s="26" t="s">
        <v>30</v>
      </c>
      <c r="P15" s="3"/>
    </row>
    <row r="16" spans="1:16" ht="18.5" x14ac:dyDescent="0.45">
      <c r="A16" s="3"/>
      <c r="B16" s="41" t="s">
        <v>31</v>
      </c>
      <c r="C16" s="42"/>
      <c r="D16" s="43"/>
      <c r="E16" s="3"/>
      <c r="F16" s="25" t="s">
        <v>27</v>
      </c>
      <c r="G16" s="51" t="s">
        <v>32</v>
      </c>
      <c r="H16" s="51"/>
      <c r="I16" s="47" t="s">
        <v>33</v>
      </c>
      <c r="J16" s="47"/>
      <c r="K16" s="47" t="s">
        <v>29</v>
      </c>
      <c r="L16" s="47"/>
      <c r="M16" s="50"/>
      <c r="N16" s="50"/>
      <c r="O16" s="26" t="s">
        <v>30</v>
      </c>
      <c r="P16" s="3"/>
    </row>
    <row r="17" spans="1:17" ht="18.5" x14ac:dyDescent="0.45">
      <c r="A17" s="3"/>
      <c r="B17" s="44" t="s">
        <v>34</v>
      </c>
      <c r="C17" s="45"/>
      <c r="D17" s="46"/>
      <c r="E17" s="3"/>
      <c r="F17" s="25" t="s">
        <v>27</v>
      </c>
      <c r="G17" s="52" t="s">
        <v>35</v>
      </c>
      <c r="H17" s="52"/>
      <c r="I17" s="54" t="s">
        <v>36</v>
      </c>
      <c r="J17" s="54"/>
      <c r="K17" s="48"/>
      <c r="L17" s="48"/>
      <c r="M17" s="50"/>
      <c r="N17" s="50"/>
      <c r="O17" s="26" t="s">
        <v>30</v>
      </c>
      <c r="P17" s="3"/>
    </row>
    <row r="18" spans="1:17" ht="18.5" x14ac:dyDescent="0.4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27"/>
      <c r="P18" s="3"/>
    </row>
    <row r="19" spans="1:17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7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7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7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7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7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</row>
    <row r="25" spans="1:17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7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7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7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7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7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7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7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</sheetData>
  <sheetProtection sheet="1" objects="1" scenarios="1"/>
  <mergeCells count="28">
    <mergeCell ref="B1:B2"/>
    <mergeCell ref="H10:K12"/>
    <mergeCell ref="B14:D14"/>
    <mergeCell ref="B15:D15"/>
    <mergeCell ref="M15:N15"/>
    <mergeCell ref="G1:O2"/>
    <mergeCell ref="G14:H14"/>
    <mergeCell ref="G15:H15"/>
    <mergeCell ref="K15:L15"/>
    <mergeCell ref="C3:E3"/>
    <mergeCell ref="D10:E10"/>
    <mergeCell ref="D11:E11"/>
    <mergeCell ref="D12:E12"/>
    <mergeCell ref="M14:N14"/>
    <mergeCell ref="I3:O3"/>
    <mergeCell ref="M16:N16"/>
    <mergeCell ref="M17:N17"/>
    <mergeCell ref="G16:H16"/>
    <mergeCell ref="G17:H17"/>
    <mergeCell ref="I14:J14"/>
    <mergeCell ref="I15:J15"/>
    <mergeCell ref="I16:J16"/>
    <mergeCell ref="I17:J17"/>
    <mergeCell ref="B16:D16"/>
    <mergeCell ref="B17:D17"/>
    <mergeCell ref="K16:L16"/>
    <mergeCell ref="K17:L17"/>
    <mergeCell ref="K14:L14"/>
  </mergeCells>
  <conditionalFormatting sqref="C6:K6">
    <cfRule type="cellIs" dxfId="102" priority="27" operator="lessThan">
      <formula>6</formula>
    </cfRule>
  </conditionalFormatting>
  <conditionalFormatting sqref="D10:E12">
    <cfRule type="containsText" dxfId="101" priority="31" operator="containsText" text="Tekort">
      <formula>NOT(ISERROR(SEARCH("Tekort",D10)))</formula>
    </cfRule>
  </conditionalFormatting>
  <conditionalFormatting sqref="F15">
    <cfRule type="expression" dxfId="100" priority="12">
      <formula>$G$13=0</formula>
    </cfRule>
  </conditionalFormatting>
  <conditionalFormatting sqref="F16">
    <cfRule type="expression" dxfId="99" priority="11">
      <formula>$G$13=1</formula>
    </cfRule>
  </conditionalFormatting>
  <conditionalFormatting sqref="F17">
    <cfRule type="expression" dxfId="98" priority="10">
      <formula>$G$13&gt;1</formula>
    </cfRule>
  </conditionalFormatting>
  <conditionalFormatting sqref="G10">
    <cfRule type="expression" dxfId="97" priority="3">
      <formula>$G$13&gt;1</formula>
    </cfRule>
    <cfRule type="expression" dxfId="96" priority="7">
      <formula>$E$12=0</formula>
    </cfRule>
  </conditionalFormatting>
  <conditionalFormatting sqref="G11">
    <cfRule type="expression" dxfId="95" priority="4">
      <formula>$G$13&gt;1</formula>
    </cfRule>
    <cfRule type="expression" dxfId="94" priority="6">
      <formula>$G$13=0</formula>
    </cfRule>
  </conditionalFormatting>
  <conditionalFormatting sqref="G12">
    <cfRule type="expression" dxfId="93" priority="5">
      <formula>$G$13&gt;0</formula>
    </cfRule>
  </conditionalFormatting>
  <conditionalFormatting sqref="H10">
    <cfRule type="cellIs" dxfId="92" priority="28" operator="equal">
      <formula>"Groene zone"</formula>
    </cfRule>
    <cfRule type="cellIs" dxfId="91" priority="29" operator="equal">
      <formula>"Oranje zone"</formula>
    </cfRule>
    <cfRule type="cellIs" dxfId="90" priority="30" operator="equal">
      <formula>$H$10</formula>
    </cfRule>
  </conditionalFormatting>
  <conditionalFormatting sqref="L6:N6">
    <cfRule type="cellIs" dxfId="89" priority="1" operator="lessThan">
      <formula>6</formula>
    </cfRule>
  </conditionalFormatting>
  <conditionalFormatting sqref="O15">
    <cfRule type="expression" dxfId="88" priority="15">
      <formula>$G$13=0</formula>
    </cfRule>
  </conditionalFormatting>
  <conditionalFormatting sqref="O16">
    <cfRule type="expression" dxfId="87" priority="8">
      <formula>$G$13=1</formula>
    </cfRule>
  </conditionalFormatting>
  <conditionalFormatting sqref="O17">
    <cfRule type="expression" dxfId="86" priority="9">
      <formula>$G$13&gt;1</formula>
    </cfRule>
  </conditionalFormatting>
  <dataValidations count="1">
    <dataValidation type="list" allowBlank="1" showInputMessage="1" showErrorMessage="1" sqref="L5:N5" xr:uid="{929C5F98-42CB-4837-9D51-A28D4590FC45}">
      <formula1>$L$7:$L$10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2B151-8781-4705-8F35-D093E8A3E960}">
  <dimension ref="A1:Z229"/>
  <sheetViews>
    <sheetView topLeftCell="A3" zoomScale="85" zoomScaleNormal="85" workbookViewId="0">
      <selection activeCell="M9" sqref="M9"/>
    </sheetView>
  </sheetViews>
  <sheetFormatPr defaultRowHeight="14.5" x14ac:dyDescent="0.35"/>
  <cols>
    <col min="1" max="1" width="4.1796875" customWidth="1"/>
    <col min="2" max="2" width="23.26953125" bestFit="1" customWidth="1"/>
    <col min="3" max="11" width="8.54296875" customWidth="1"/>
    <col min="12" max="12" width="10.54296875" customWidth="1"/>
    <col min="13" max="14" width="8.54296875" customWidth="1"/>
    <col min="15" max="15" width="13.453125" customWidth="1"/>
    <col min="16" max="16" width="5.1796875" customWidth="1"/>
    <col min="17" max="26" width="8.7265625" style="1"/>
  </cols>
  <sheetData>
    <row r="1" spans="1:16" x14ac:dyDescent="0.35">
      <c r="A1" s="3"/>
      <c r="B1" s="55" t="s">
        <v>0</v>
      </c>
      <c r="C1" s="3"/>
      <c r="D1" s="3"/>
      <c r="E1" s="3"/>
      <c r="F1" s="3"/>
      <c r="G1" s="71" t="s">
        <v>1</v>
      </c>
      <c r="H1" s="72"/>
      <c r="I1" s="72"/>
      <c r="J1" s="72"/>
      <c r="K1" s="72"/>
      <c r="L1" s="72"/>
      <c r="M1" s="72"/>
      <c r="N1" s="72"/>
      <c r="O1" s="73"/>
      <c r="P1" s="3"/>
    </row>
    <row r="2" spans="1:16" x14ac:dyDescent="0.35">
      <c r="A2" s="3"/>
      <c r="B2" s="55"/>
      <c r="C2" s="3"/>
      <c r="D2" s="3"/>
      <c r="E2" s="3"/>
      <c r="F2" s="3"/>
      <c r="G2" s="74"/>
      <c r="H2" s="75"/>
      <c r="I2" s="75"/>
      <c r="J2" s="75"/>
      <c r="K2" s="75"/>
      <c r="L2" s="75"/>
      <c r="M2" s="75"/>
      <c r="N2" s="75"/>
      <c r="O2" s="76"/>
      <c r="P2" s="3"/>
    </row>
    <row r="3" spans="1:16" ht="18.5" x14ac:dyDescent="0.45">
      <c r="A3" s="3"/>
      <c r="B3" s="4" t="s">
        <v>2</v>
      </c>
      <c r="C3" s="77"/>
      <c r="D3" s="77"/>
      <c r="E3" s="77"/>
      <c r="F3" s="3"/>
      <c r="G3" s="4" t="s">
        <v>3</v>
      </c>
      <c r="H3" s="5"/>
      <c r="I3" s="79" t="s">
        <v>39</v>
      </c>
      <c r="J3" s="80"/>
      <c r="K3" s="80"/>
      <c r="L3" s="80"/>
      <c r="M3" s="80"/>
      <c r="N3" s="80"/>
      <c r="O3" s="81"/>
      <c r="P3" s="3"/>
    </row>
    <row r="4" spans="1:16" ht="14.5" customHeight="1" x14ac:dyDescent="0.35">
      <c r="A4" s="3"/>
      <c r="B4" s="18"/>
      <c r="C4" s="11" t="s">
        <v>5</v>
      </c>
      <c r="D4" s="11" t="s">
        <v>4</v>
      </c>
      <c r="E4" s="11" t="s">
        <v>9</v>
      </c>
      <c r="F4" s="6" t="s">
        <v>8</v>
      </c>
      <c r="G4" s="6" t="s">
        <v>70</v>
      </c>
      <c r="H4" s="6" t="s">
        <v>11</v>
      </c>
      <c r="I4" s="6" t="s">
        <v>7</v>
      </c>
      <c r="J4" s="6" t="s">
        <v>45</v>
      </c>
      <c r="K4" s="6" t="s">
        <v>6</v>
      </c>
      <c r="L4" s="29" t="s">
        <v>12</v>
      </c>
      <c r="M4" s="29" t="s">
        <v>14</v>
      </c>
      <c r="N4" s="29" t="s">
        <v>13</v>
      </c>
      <c r="O4" s="6" t="s">
        <v>15</v>
      </c>
      <c r="P4" s="3"/>
    </row>
    <row r="5" spans="1:16" x14ac:dyDescent="0.35">
      <c r="A5" s="3"/>
      <c r="B5" s="7" t="s">
        <v>16</v>
      </c>
      <c r="C5" s="8">
        <v>6</v>
      </c>
      <c r="D5" s="8">
        <v>6</v>
      </c>
      <c r="E5" s="8">
        <v>6</v>
      </c>
      <c r="F5" s="8">
        <v>6</v>
      </c>
      <c r="G5" s="8">
        <v>6</v>
      </c>
      <c r="H5" s="8">
        <v>6</v>
      </c>
      <c r="I5" s="8">
        <v>6</v>
      </c>
      <c r="J5" s="8">
        <v>6</v>
      </c>
      <c r="K5" s="8">
        <v>6</v>
      </c>
      <c r="L5" s="30" t="s">
        <v>44</v>
      </c>
      <c r="M5" s="30" t="s">
        <v>44</v>
      </c>
      <c r="N5" s="30" t="s">
        <v>44</v>
      </c>
      <c r="O5" s="9">
        <f>AVERAGE(C5:K5)</f>
        <v>6</v>
      </c>
      <c r="P5" s="3"/>
    </row>
    <row r="6" spans="1:16" x14ac:dyDescent="0.35">
      <c r="A6" s="3"/>
      <c r="B6" s="10" t="s">
        <v>17</v>
      </c>
      <c r="C6" s="11">
        <f>ROUND(C5,0)</f>
        <v>6</v>
      </c>
      <c r="D6" s="11">
        <f t="shared" ref="D6:K6" si="0">ROUND(D5,0)</f>
        <v>6</v>
      </c>
      <c r="E6" s="11">
        <f t="shared" si="0"/>
        <v>6</v>
      </c>
      <c r="F6" s="12">
        <f t="shared" si="0"/>
        <v>6</v>
      </c>
      <c r="G6" s="12">
        <f t="shared" si="0"/>
        <v>6</v>
      </c>
      <c r="H6" s="12">
        <f t="shared" si="0"/>
        <v>6</v>
      </c>
      <c r="I6" s="12">
        <f t="shared" si="0"/>
        <v>6</v>
      </c>
      <c r="J6" s="12">
        <f t="shared" si="0"/>
        <v>6</v>
      </c>
      <c r="K6" s="12">
        <f t="shared" si="0"/>
        <v>6</v>
      </c>
      <c r="L6" s="31" t="str">
        <f>L5</f>
        <v>o/v/g</v>
      </c>
      <c r="M6" s="31" t="str">
        <f>M5</f>
        <v>o/v/g</v>
      </c>
      <c r="N6" s="31" t="str">
        <f>N5</f>
        <v>o/v/g</v>
      </c>
      <c r="O6" s="34">
        <f>AVERAGE(C6:K6)</f>
        <v>6</v>
      </c>
      <c r="P6" s="3"/>
    </row>
    <row r="7" spans="1:16" x14ac:dyDescent="0.35">
      <c r="A7" s="3"/>
      <c r="B7" s="13"/>
      <c r="C7" s="14">
        <f t="shared" ref="C7:K7" si="1">C6-6</f>
        <v>0</v>
      </c>
      <c r="D7" s="14">
        <f t="shared" si="1"/>
        <v>0</v>
      </c>
      <c r="E7" s="14">
        <f t="shared" si="1"/>
        <v>0</v>
      </c>
      <c r="F7" s="14">
        <f t="shared" si="1"/>
        <v>0</v>
      </c>
      <c r="G7" s="14">
        <f t="shared" si="1"/>
        <v>0</v>
      </c>
      <c r="H7" s="14">
        <f t="shared" si="1"/>
        <v>0</v>
      </c>
      <c r="I7" s="14">
        <f t="shared" si="1"/>
        <v>0</v>
      </c>
      <c r="J7" s="14">
        <f t="shared" si="1"/>
        <v>0</v>
      </c>
      <c r="K7" s="14">
        <f t="shared" si="1"/>
        <v>0</v>
      </c>
      <c r="L7" s="14" t="s">
        <v>44</v>
      </c>
      <c r="M7" s="14" t="s">
        <v>44</v>
      </c>
      <c r="N7" s="33"/>
      <c r="O7" s="3"/>
      <c r="P7" s="3"/>
    </row>
    <row r="8" spans="1:16" x14ac:dyDescent="0.35">
      <c r="A8" s="3"/>
      <c r="B8" s="7" t="s">
        <v>18</v>
      </c>
      <c r="C8" s="6">
        <f>IF(C7&lt;0,C7,0)</f>
        <v>0</v>
      </c>
      <c r="D8" s="6">
        <f t="shared" ref="D8:J8" si="2">IF(D7&lt;0,D7,0)</f>
        <v>0</v>
      </c>
      <c r="E8" s="6">
        <f t="shared" si="2"/>
        <v>0</v>
      </c>
      <c r="F8" s="6">
        <f t="shared" si="2"/>
        <v>0</v>
      </c>
      <c r="G8" s="6">
        <f t="shared" si="2"/>
        <v>0</v>
      </c>
      <c r="H8" s="6">
        <f t="shared" si="2"/>
        <v>0</v>
      </c>
      <c r="I8" s="6">
        <f t="shared" si="2"/>
        <v>0</v>
      </c>
      <c r="J8" s="6">
        <f t="shared" si="2"/>
        <v>0</v>
      </c>
      <c r="K8" s="6">
        <f>IF(K7&lt;0,K7,0)</f>
        <v>0</v>
      </c>
      <c r="L8" s="14" t="s">
        <v>38</v>
      </c>
      <c r="M8" s="14" t="s">
        <v>38</v>
      </c>
      <c r="N8" s="33"/>
      <c r="O8" s="3"/>
      <c r="P8" s="3"/>
    </row>
    <row r="9" spans="1:16" x14ac:dyDescent="0.35">
      <c r="A9" s="3"/>
      <c r="B9" s="13"/>
      <c r="C9" s="15"/>
      <c r="D9" s="32"/>
      <c r="E9" s="32"/>
      <c r="F9" s="32"/>
      <c r="G9" s="15"/>
      <c r="H9" s="15"/>
      <c r="I9" s="15"/>
      <c r="J9" s="15"/>
      <c r="K9" s="15"/>
      <c r="L9" s="14" t="s">
        <v>42</v>
      </c>
      <c r="M9" s="14" t="s">
        <v>42</v>
      </c>
      <c r="N9" s="3"/>
      <c r="O9" s="3"/>
      <c r="P9" s="3"/>
    </row>
    <row r="10" spans="1:16" ht="31" customHeight="1" x14ac:dyDescent="0.7">
      <c r="A10" s="3"/>
      <c r="B10" s="19" t="s">
        <v>19</v>
      </c>
      <c r="C10" s="20">
        <f>SUM(C8:M8)</f>
        <v>0</v>
      </c>
      <c r="D10" s="78" t="str">
        <f>IF(C10&lt;-3,"Tekort","")</f>
        <v/>
      </c>
      <c r="E10" s="78"/>
      <c r="F10" s="14">
        <f>COUNTIF(D10,"Tekort")</f>
        <v>0</v>
      </c>
      <c r="G10" s="22" t="s">
        <v>20</v>
      </c>
      <c r="H10" s="56" t="str">
        <f>IF(G13=0,"Groene zone",IF(G13=1,"Oranje zone","Rode zone"))</f>
        <v>Groene zone</v>
      </c>
      <c r="I10" s="57"/>
      <c r="J10" s="57"/>
      <c r="K10" s="58"/>
      <c r="L10" s="14" t="s">
        <v>43</v>
      </c>
      <c r="M10" s="14" t="s">
        <v>43</v>
      </c>
      <c r="N10" s="1"/>
      <c r="O10" s="1"/>
      <c r="P10" s="1"/>
    </row>
    <row r="11" spans="1:16" ht="31" customHeight="1" x14ac:dyDescent="0.7">
      <c r="A11" s="3"/>
      <c r="B11" s="19" t="s">
        <v>41</v>
      </c>
      <c r="C11" s="20">
        <f>C8+D8+E8</f>
        <v>0</v>
      </c>
      <c r="D11" s="78" t="str">
        <f>IF(C11&lt;-1,"Tekort","")</f>
        <v/>
      </c>
      <c r="E11" s="78"/>
      <c r="F11" s="14">
        <f>COUNTIF(D11,"Tekort")</f>
        <v>0</v>
      </c>
      <c r="G11" s="23" t="s">
        <v>20</v>
      </c>
      <c r="H11" s="59"/>
      <c r="I11" s="60"/>
      <c r="J11" s="60"/>
      <c r="K11" s="61"/>
      <c r="L11" s="3"/>
      <c r="M11" s="3"/>
      <c r="N11" s="1"/>
      <c r="O11" s="1"/>
      <c r="P11" s="1"/>
    </row>
    <row r="12" spans="1:16" ht="31" customHeight="1" x14ac:dyDescent="0.7">
      <c r="A12" s="3"/>
      <c r="B12" s="19" t="s">
        <v>40</v>
      </c>
      <c r="C12" s="21" t="str">
        <f>IF(O6&lt;6,O6,"")</f>
        <v/>
      </c>
      <c r="D12" s="78" t="str">
        <f>IF(O6&lt;6,"Tekort","")</f>
        <v/>
      </c>
      <c r="E12" s="78"/>
      <c r="F12" s="14">
        <f>COUNTIF(D12,"Tekort")</f>
        <v>0</v>
      </c>
      <c r="G12" s="24" t="s">
        <v>20</v>
      </c>
      <c r="H12" s="62"/>
      <c r="I12" s="63"/>
      <c r="J12" s="63"/>
      <c r="K12" s="64"/>
      <c r="L12" s="3"/>
      <c r="M12" s="3"/>
      <c r="N12" s="1"/>
      <c r="O12" s="1"/>
      <c r="P12" s="1"/>
    </row>
    <row r="13" spans="1:16" x14ac:dyDescent="0.35">
      <c r="A13" s="3"/>
      <c r="B13" s="3"/>
      <c r="C13" s="3"/>
      <c r="D13" s="33"/>
      <c r="E13" s="33"/>
      <c r="F13" s="33"/>
      <c r="G13" s="16">
        <f>SUM(F10:F12)</f>
        <v>0</v>
      </c>
      <c r="H13" s="3"/>
      <c r="I13" s="3"/>
      <c r="J13" s="3"/>
      <c r="K13" s="3"/>
      <c r="L13" s="3"/>
      <c r="M13" s="13"/>
      <c r="N13" s="17"/>
      <c r="O13" s="3"/>
      <c r="P13" s="1"/>
    </row>
    <row r="14" spans="1:16" ht="36" customHeight="1" x14ac:dyDescent="0.35">
      <c r="A14" s="3"/>
      <c r="B14" s="65" t="s">
        <v>21</v>
      </c>
      <c r="C14" s="66"/>
      <c r="D14" s="67"/>
      <c r="E14" s="3"/>
      <c r="F14" s="3"/>
      <c r="G14" s="49" t="s">
        <v>22</v>
      </c>
      <c r="H14" s="49"/>
      <c r="I14" s="49" t="s">
        <v>23</v>
      </c>
      <c r="J14" s="49"/>
      <c r="K14" s="49" t="s">
        <v>24</v>
      </c>
      <c r="L14" s="49"/>
      <c r="M14" s="49" t="s">
        <v>25</v>
      </c>
      <c r="N14" s="49"/>
      <c r="O14" s="3"/>
      <c r="P14" s="3"/>
    </row>
    <row r="15" spans="1:16" ht="18.649999999999999" customHeight="1" x14ac:dyDescent="0.45">
      <c r="A15" s="3"/>
      <c r="B15" s="68" t="s">
        <v>26</v>
      </c>
      <c r="C15" s="69"/>
      <c r="D15" s="70"/>
      <c r="E15" s="3"/>
      <c r="F15" s="25" t="s">
        <v>27</v>
      </c>
      <c r="G15" s="53" t="s">
        <v>28</v>
      </c>
      <c r="H15" s="53"/>
      <c r="I15" s="53" t="s">
        <v>37</v>
      </c>
      <c r="J15" s="53"/>
      <c r="K15" s="48"/>
      <c r="L15" s="48"/>
      <c r="M15" s="50"/>
      <c r="N15" s="50"/>
      <c r="O15" s="26" t="s">
        <v>30</v>
      </c>
      <c r="P15" s="3"/>
    </row>
    <row r="16" spans="1:16" ht="18.649999999999999" customHeight="1" x14ac:dyDescent="0.45">
      <c r="A16" s="3"/>
      <c r="B16" s="41" t="s">
        <v>31</v>
      </c>
      <c r="C16" s="42"/>
      <c r="D16" s="43"/>
      <c r="E16" s="3"/>
      <c r="F16" s="25" t="s">
        <v>27</v>
      </c>
      <c r="G16" s="51" t="s">
        <v>32</v>
      </c>
      <c r="H16" s="51"/>
      <c r="I16" s="53" t="s">
        <v>29</v>
      </c>
      <c r="J16" s="53"/>
      <c r="K16" s="47" t="s">
        <v>72</v>
      </c>
      <c r="L16" s="47"/>
      <c r="M16" s="50"/>
      <c r="N16" s="50"/>
      <c r="O16" s="26" t="s">
        <v>30</v>
      </c>
      <c r="P16" s="3"/>
    </row>
    <row r="17" spans="1:17" ht="18.649999999999999" customHeight="1" x14ac:dyDescent="0.45">
      <c r="A17" s="3"/>
      <c r="B17" s="44" t="s">
        <v>34</v>
      </c>
      <c r="C17" s="45"/>
      <c r="D17" s="46"/>
      <c r="E17" s="3"/>
      <c r="F17" s="25" t="s">
        <v>27</v>
      </c>
      <c r="G17" s="52" t="s">
        <v>35</v>
      </c>
      <c r="H17" s="52"/>
      <c r="I17" s="47" t="s">
        <v>29</v>
      </c>
      <c r="J17" s="47"/>
      <c r="K17" s="82" t="s">
        <v>36</v>
      </c>
      <c r="L17" s="82"/>
      <c r="M17" s="50"/>
      <c r="N17" s="50"/>
      <c r="O17" s="26" t="s">
        <v>30</v>
      </c>
      <c r="P17" s="3"/>
    </row>
    <row r="18" spans="1:17" ht="18.5" x14ac:dyDescent="0.4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27"/>
      <c r="P18" s="3"/>
    </row>
    <row r="19" spans="1:17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7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7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7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7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7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</row>
    <row r="25" spans="1:17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7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7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7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7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7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7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7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</sheetData>
  <sheetProtection sheet="1" objects="1" scenarios="1"/>
  <mergeCells count="28">
    <mergeCell ref="B1:B2"/>
    <mergeCell ref="G1:O2"/>
    <mergeCell ref="C3:E3"/>
    <mergeCell ref="I3:O3"/>
    <mergeCell ref="D10:E10"/>
    <mergeCell ref="H10:K12"/>
    <mergeCell ref="D11:E11"/>
    <mergeCell ref="D12:E12"/>
    <mergeCell ref="B15:D15"/>
    <mergeCell ref="G15:H15"/>
    <mergeCell ref="I15:J15"/>
    <mergeCell ref="K15:L15"/>
    <mergeCell ref="M15:N15"/>
    <mergeCell ref="B14:D14"/>
    <mergeCell ref="G14:H14"/>
    <mergeCell ref="I14:J14"/>
    <mergeCell ref="K14:L14"/>
    <mergeCell ref="M14:N14"/>
    <mergeCell ref="B17:D17"/>
    <mergeCell ref="G17:H17"/>
    <mergeCell ref="I17:J17"/>
    <mergeCell ref="K17:L17"/>
    <mergeCell ref="M17:N17"/>
    <mergeCell ref="B16:D16"/>
    <mergeCell ref="G16:H16"/>
    <mergeCell ref="I16:J16"/>
    <mergeCell ref="K16:L16"/>
    <mergeCell ref="M16:N16"/>
  </mergeCells>
  <conditionalFormatting sqref="C6:K6">
    <cfRule type="cellIs" dxfId="85" priority="14" operator="lessThan">
      <formula>6</formula>
    </cfRule>
  </conditionalFormatting>
  <conditionalFormatting sqref="D10:E12">
    <cfRule type="containsText" dxfId="84" priority="18" operator="containsText" text="Tekort">
      <formula>NOT(ISERROR(SEARCH("Tekort",D10)))</formula>
    </cfRule>
  </conditionalFormatting>
  <conditionalFormatting sqref="F15">
    <cfRule type="expression" dxfId="83" priority="12">
      <formula>$G$13=0</formula>
    </cfRule>
  </conditionalFormatting>
  <conditionalFormatting sqref="F16">
    <cfRule type="expression" dxfId="82" priority="11">
      <formula>$G$13=1</formula>
    </cfRule>
  </conditionalFormatting>
  <conditionalFormatting sqref="F17">
    <cfRule type="expression" dxfId="81" priority="10">
      <formula>$G$13&gt;1</formula>
    </cfRule>
  </conditionalFormatting>
  <conditionalFormatting sqref="G10">
    <cfRule type="expression" dxfId="80" priority="3">
      <formula>$G$13&gt;1</formula>
    </cfRule>
    <cfRule type="expression" dxfId="79" priority="7">
      <formula>$E$12=0</formula>
    </cfRule>
  </conditionalFormatting>
  <conditionalFormatting sqref="G11">
    <cfRule type="expression" dxfId="78" priority="4">
      <formula>$G$13&gt;1</formula>
    </cfRule>
    <cfRule type="expression" dxfId="77" priority="6">
      <formula>$G$13=0</formula>
    </cfRule>
  </conditionalFormatting>
  <conditionalFormatting sqref="G12">
    <cfRule type="expression" dxfId="76" priority="5">
      <formula>$G$13&gt;0</formula>
    </cfRule>
  </conditionalFormatting>
  <conditionalFormatting sqref="H10">
    <cfRule type="cellIs" dxfId="75" priority="15" operator="equal">
      <formula>"Groene zone"</formula>
    </cfRule>
    <cfRule type="cellIs" dxfId="74" priority="16" operator="equal">
      <formula>"Oranje zone"</formula>
    </cfRule>
    <cfRule type="cellIs" dxfId="73" priority="17" operator="equal">
      <formula>$H$10</formula>
    </cfRule>
  </conditionalFormatting>
  <conditionalFormatting sqref="L6:N6">
    <cfRule type="cellIs" dxfId="72" priority="1" operator="lessThan">
      <formula>6</formula>
    </cfRule>
  </conditionalFormatting>
  <conditionalFormatting sqref="O15">
    <cfRule type="expression" dxfId="71" priority="13">
      <formula>$G$13=0</formula>
    </cfRule>
  </conditionalFormatting>
  <conditionalFormatting sqref="O16">
    <cfRule type="expression" dxfId="70" priority="8">
      <formula>$G$13=1</formula>
    </cfRule>
  </conditionalFormatting>
  <conditionalFormatting sqref="O17">
    <cfRule type="expression" dxfId="69" priority="9">
      <formula>$G$13&gt;1</formula>
    </cfRule>
  </conditionalFormatting>
  <dataValidations count="1">
    <dataValidation type="list" allowBlank="1" showInputMessage="1" showErrorMessage="1" sqref="L5:N5" xr:uid="{8AFD5CE6-315C-45CD-BB53-26737E1A38F0}">
      <formula1>$L$7:$L$10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4082C-706A-43B3-98B0-4524DAB55C8F}">
  <dimension ref="A1:AB229"/>
  <sheetViews>
    <sheetView topLeftCell="A2" zoomScale="85" zoomScaleNormal="85" workbookViewId="0">
      <selection activeCell="P4" sqref="P4"/>
    </sheetView>
  </sheetViews>
  <sheetFormatPr defaultRowHeight="14.5" x14ac:dyDescent="0.35"/>
  <cols>
    <col min="1" max="1" width="4.1796875" customWidth="1"/>
    <col min="2" max="2" width="23.26953125" bestFit="1" customWidth="1"/>
    <col min="3" max="16" width="8.54296875" customWidth="1"/>
    <col min="17" max="17" width="13.453125" customWidth="1"/>
    <col min="18" max="18" width="5.1796875" customWidth="1"/>
    <col min="19" max="28" width="8.7265625" style="1"/>
  </cols>
  <sheetData>
    <row r="1" spans="1:18" x14ac:dyDescent="0.35">
      <c r="A1" s="3"/>
      <c r="B1" s="55" t="s">
        <v>0</v>
      </c>
      <c r="C1" s="3"/>
      <c r="D1" s="3"/>
      <c r="E1" s="3"/>
      <c r="F1" s="3"/>
      <c r="G1" s="3"/>
      <c r="H1" s="3"/>
      <c r="I1" s="71" t="s">
        <v>1</v>
      </c>
      <c r="J1" s="72"/>
      <c r="K1" s="72"/>
      <c r="L1" s="72"/>
      <c r="M1" s="72"/>
      <c r="N1" s="72"/>
      <c r="O1" s="72"/>
      <c r="P1" s="72"/>
      <c r="Q1" s="73"/>
      <c r="R1" s="3"/>
    </row>
    <row r="2" spans="1:18" x14ac:dyDescent="0.35">
      <c r="A2" s="3"/>
      <c r="B2" s="55"/>
      <c r="C2" s="3"/>
      <c r="D2" s="3"/>
      <c r="E2" s="3"/>
      <c r="F2" s="3"/>
      <c r="G2" s="3"/>
      <c r="H2" s="3"/>
      <c r="I2" s="74"/>
      <c r="J2" s="75"/>
      <c r="K2" s="75"/>
      <c r="L2" s="75"/>
      <c r="M2" s="75"/>
      <c r="N2" s="75"/>
      <c r="O2" s="75"/>
      <c r="P2" s="75"/>
      <c r="Q2" s="76"/>
      <c r="R2" s="3"/>
    </row>
    <row r="3" spans="1:18" ht="18.5" x14ac:dyDescent="0.45">
      <c r="A3" s="3"/>
      <c r="B3" s="4" t="s">
        <v>2</v>
      </c>
      <c r="C3" s="77"/>
      <c r="D3" s="77"/>
      <c r="E3" s="77"/>
      <c r="F3" s="28"/>
      <c r="G3" s="28"/>
      <c r="H3" s="3"/>
      <c r="I3" s="4" t="s">
        <v>3</v>
      </c>
      <c r="J3" s="5"/>
      <c r="K3" s="79" t="s">
        <v>39</v>
      </c>
      <c r="L3" s="80"/>
      <c r="M3" s="80"/>
      <c r="N3" s="80"/>
      <c r="O3" s="80"/>
      <c r="P3" s="80"/>
      <c r="Q3" s="81"/>
      <c r="R3" s="3"/>
    </row>
    <row r="4" spans="1:18" ht="14.5" customHeight="1" x14ac:dyDescent="0.35">
      <c r="A4" s="3"/>
      <c r="B4" s="18"/>
      <c r="C4" s="11" t="s">
        <v>5</v>
      </c>
      <c r="D4" s="11" t="s">
        <v>4</v>
      </c>
      <c r="E4" s="11" t="s">
        <v>9</v>
      </c>
      <c r="F4" s="6" t="s">
        <v>8</v>
      </c>
      <c r="G4" s="6" t="s">
        <v>70</v>
      </c>
      <c r="H4" s="6" t="s">
        <v>11</v>
      </c>
      <c r="I4" s="6" t="s">
        <v>7</v>
      </c>
      <c r="J4" s="6" t="s">
        <v>52</v>
      </c>
      <c r="K4" s="6" t="s">
        <v>10</v>
      </c>
      <c r="L4" s="6" t="s">
        <v>51</v>
      </c>
      <c r="M4" s="6" t="s">
        <v>6</v>
      </c>
      <c r="N4" s="29" t="s">
        <v>12</v>
      </c>
      <c r="O4" s="29" t="s">
        <v>14</v>
      </c>
      <c r="P4" s="29" t="s">
        <v>50</v>
      </c>
      <c r="Q4" s="6" t="s">
        <v>15</v>
      </c>
      <c r="R4" s="3"/>
    </row>
    <row r="5" spans="1:18" x14ac:dyDescent="0.35">
      <c r="A5" s="3"/>
      <c r="B5" s="7" t="s">
        <v>16</v>
      </c>
      <c r="C5" s="8">
        <v>6</v>
      </c>
      <c r="D5" s="8">
        <v>6</v>
      </c>
      <c r="E5" s="8">
        <v>6</v>
      </c>
      <c r="F5" s="8">
        <v>6</v>
      </c>
      <c r="G5" s="8">
        <v>6</v>
      </c>
      <c r="H5" s="8">
        <v>6</v>
      </c>
      <c r="I5" s="8">
        <v>6</v>
      </c>
      <c r="J5" s="8">
        <v>6</v>
      </c>
      <c r="K5" s="8">
        <v>6</v>
      </c>
      <c r="L5" s="8">
        <v>6</v>
      </c>
      <c r="M5" s="8">
        <v>6</v>
      </c>
      <c r="N5" s="30" t="s">
        <v>44</v>
      </c>
      <c r="O5" s="30" t="s">
        <v>44</v>
      </c>
      <c r="P5" s="30" t="s">
        <v>44</v>
      </c>
      <c r="Q5" s="9">
        <f>AVERAGE(C5:M5)</f>
        <v>6</v>
      </c>
      <c r="R5" s="3"/>
    </row>
    <row r="6" spans="1:18" x14ac:dyDescent="0.35">
      <c r="A6" s="3"/>
      <c r="B6" s="10" t="s">
        <v>17</v>
      </c>
      <c r="C6" s="11">
        <f>ROUND(C5,0)</f>
        <v>6</v>
      </c>
      <c r="D6" s="11">
        <f t="shared" ref="D6:M6" si="0">ROUND(D5,0)</f>
        <v>6</v>
      </c>
      <c r="E6" s="11">
        <f t="shared" si="0"/>
        <v>6</v>
      </c>
      <c r="F6" s="12">
        <f t="shared" ref="F6:G6" si="1">ROUND(F5,0)</f>
        <v>6</v>
      </c>
      <c r="G6" s="12">
        <f t="shared" si="1"/>
        <v>6</v>
      </c>
      <c r="H6" s="12">
        <f t="shared" si="0"/>
        <v>6</v>
      </c>
      <c r="I6" s="12">
        <f t="shared" si="0"/>
        <v>6</v>
      </c>
      <c r="J6" s="12">
        <f t="shared" si="0"/>
        <v>6</v>
      </c>
      <c r="K6" s="12">
        <f t="shared" si="0"/>
        <v>6</v>
      </c>
      <c r="L6" s="12">
        <f t="shared" si="0"/>
        <v>6</v>
      </c>
      <c r="M6" s="12">
        <f t="shared" si="0"/>
        <v>6</v>
      </c>
      <c r="N6" s="31" t="str">
        <f>N5</f>
        <v>o/v/g</v>
      </c>
      <c r="O6" s="31" t="str">
        <f>O5</f>
        <v>o/v/g</v>
      </c>
      <c r="P6" s="31" t="str">
        <f>P5</f>
        <v>o/v/g</v>
      </c>
      <c r="Q6" s="34">
        <f>AVERAGE(C6:M6)</f>
        <v>6</v>
      </c>
      <c r="R6" s="3"/>
    </row>
    <row r="7" spans="1:18" x14ac:dyDescent="0.35">
      <c r="A7" s="3"/>
      <c r="B7" s="13"/>
      <c r="C7" s="14">
        <f t="shared" ref="C7:M7" si="2">C6-6</f>
        <v>0</v>
      </c>
      <c r="D7" s="14">
        <f t="shared" si="2"/>
        <v>0</v>
      </c>
      <c r="E7" s="14">
        <f t="shared" si="2"/>
        <v>0</v>
      </c>
      <c r="F7" s="14">
        <f t="shared" ref="F7:G7" si="3">F6-6</f>
        <v>0</v>
      </c>
      <c r="G7" s="14">
        <f t="shared" si="3"/>
        <v>0</v>
      </c>
      <c r="H7" s="14">
        <f t="shared" si="2"/>
        <v>0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 t="s">
        <v>44</v>
      </c>
      <c r="O7" s="14" t="s">
        <v>44</v>
      </c>
      <c r="P7" s="14" t="s">
        <v>44</v>
      </c>
      <c r="Q7" s="3"/>
      <c r="R7" s="3"/>
    </row>
    <row r="8" spans="1:18" x14ac:dyDescent="0.35">
      <c r="A8" s="3"/>
      <c r="B8" s="7" t="s">
        <v>18</v>
      </c>
      <c r="C8" s="6">
        <f>IF(C7&lt;0,C7,0)</f>
        <v>0</v>
      </c>
      <c r="D8" s="6">
        <f t="shared" ref="D8:L8" si="4">IF(D7&lt;0,D7,0)</f>
        <v>0</v>
      </c>
      <c r="E8" s="6">
        <f t="shared" si="4"/>
        <v>0</v>
      </c>
      <c r="F8" s="6">
        <f t="shared" si="4"/>
        <v>0</v>
      </c>
      <c r="G8" s="6">
        <f t="shared" ref="G8" si="5">IF(G7&lt;0,G7,0)</f>
        <v>0</v>
      </c>
      <c r="H8" s="6">
        <f t="shared" si="4"/>
        <v>0</v>
      </c>
      <c r="I8" s="6">
        <f t="shared" si="4"/>
        <v>0</v>
      </c>
      <c r="J8" s="6">
        <f t="shared" si="4"/>
        <v>0</v>
      </c>
      <c r="K8" s="6">
        <f t="shared" si="4"/>
        <v>0</v>
      </c>
      <c r="L8" s="6">
        <f t="shared" si="4"/>
        <v>0</v>
      </c>
      <c r="M8" s="6">
        <f>IF(M7&lt;0,M7,0)</f>
        <v>0</v>
      </c>
      <c r="N8" s="14" t="s">
        <v>38</v>
      </c>
      <c r="O8" s="14" t="s">
        <v>38</v>
      </c>
      <c r="P8" s="14" t="s">
        <v>38</v>
      </c>
      <c r="Q8" s="3"/>
      <c r="R8" s="3"/>
    </row>
    <row r="9" spans="1:18" x14ac:dyDescent="0.35">
      <c r="A9" s="3"/>
      <c r="B9" s="13"/>
      <c r="C9" s="15"/>
      <c r="D9" s="32"/>
      <c r="E9" s="32"/>
      <c r="F9" s="32"/>
      <c r="G9" s="15"/>
      <c r="H9" s="15"/>
      <c r="I9" s="15"/>
      <c r="J9" s="15"/>
      <c r="K9" s="15"/>
      <c r="L9" s="14" t="s">
        <v>42</v>
      </c>
      <c r="M9" s="14" t="s">
        <v>42</v>
      </c>
      <c r="N9" s="14" t="s">
        <v>42</v>
      </c>
      <c r="O9" s="3"/>
      <c r="P9" s="3"/>
      <c r="Q9" s="1"/>
      <c r="R9" s="1"/>
    </row>
    <row r="10" spans="1:18" ht="31" customHeight="1" x14ac:dyDescent="0.7">
      <c r="A10" s="3"/>
      <c r="B10" s="19" t="s">
        <v>19</v>
      </c>
      <c r="C10" s="20">
        <f>SUM(C8:O8)</f>
        <v>0</v>
      </c>
      <c r="D10" s="78" t="str">
        <f>IF(C10&lt;-3,"Tekort","")</f>
        <v/>
      </c>
      <c r="E10" s="78"/>
      <c r="F10" s="14">
        <f>COUNTIF(D10,"Tekort")</f>
        <v>0</v>
      </c>
      <c r="G10" s="22" t="s">
        <v>20</v>
      </c>
      <c r="H10" s="56" t="str">
        <f>IF(G13=0,"Groene zone",IF(G13=1,"Oranje zone","Rode zone"))</f>
        <v>Groene zone</v>
      </c>
      <c r="I10" s="57"/>
      <c r="J10" s="57"/>
      <c r="K10" s="58"/>
      <c r="L10" s="14" t="s">
        <v>43</v>
      </c>
      <c r="M10" s="14" t="s">
        <v>43</v>
      </c>
      <c r="N10" s="14" t="s">
        <v>43</v>
      </c>
      <c r="O10" s="1"/>
      <c r="P10" s="1"/>
      <c r="Q10" s="1"/>
      <c r="R10" s="1"/>
    </row>
    <row r="11" spans="1:18" ht="31" customHeight="1" x14ac:dyDescent="0.7">
      <c r="A11" s="3"/>
      <c r="B11" s="19" t="s">
        <v>41</v>
      </c>
      <c r="C11" s="20">
        <f>C8+D8+E8</f>
        <v>0</v>
      </c>
      <c r="D11" s="78" t="str">
        <f>IF(C11&lt;-1,"Tekort","")</f>
        <v/>
      </c>
      <c r="E11" s="78"/>
      <c r="F11" s="14">
        <f>COUNTIF(D11,"Tekort")</f>
        <v>0</v>
      </c>
      <c r="G11" s="23" t="s">
        <v>20</v>
      </c>
      <c r="H11" s="59"/>
      <c r="I11" s="60"/>
      <c r="J11" s="60"/>
      <c r="K11" s="61"/>
      <c r="L11" s="3"/>
      <c r="M11" s="3"/>
      <c r="N11" s="1"/>
      <c r="O11" s="1"/>
      <c r="P11" s="1"/>
      <c r="Q11" s="1"/>
      <c r="R11" s="1"/>
    </row>
    <row r="12" spans="1:18" ht="31" customHeight="1" x14ac:dyDescent="0.7">
      <c r="A12" s="3"/>
      <c r="B12" s="19" t="s">
        <v>40</v>
      </c>
      <c r="C12" s="21" t="str">
        <f>IF(Q6&lt;6,Q6,"")</f>
        <v/>
      </c>
      <c r="D12" s="78" t="str">
        <f>IF(Q6&lt;6,"Tekort","")</f>
        <v/>
      </c>
      <c r="E12" s="78"/>
      <c r="F12" s="14">
        <f>COUNTIF(D12,"Tekort")</f>
        <v>0</v>
      </c>
      <c r="G12" s="24" t="s">
        <v>20</v>
      </c>
      <c r="H12" s="62"/>
      <c r="I12" s="63"/>
      <c r="J12" s="63"/>
      <c r="K12" s="64"/>
      <c r="L12" s="3"/>
      <c r="M12" s="3"/>
      <c r="N12" s="1"/>
      <c r="O12" s="1"/>
      <c r="P12" s="1"/>
      <c r="Q12" s="1"/>
      <c r="R12" s="1"/>
    </row>
    <row r="13" spans="1:18" x14ac:dyDescent="0.35">
      <c r="A13" s="3"/>
      <c r="B13" s="3"/>
      <c r="C13" s="3"/>
      <c r="D13" s="33"/>
      <c r="E13" s="33"/>
      <c r="F13" s="33"/>
      <c r="G13" s="16">
        <f>SUM(F10:F12)</f>
        <v>0</v>
      </c>
      <c r="H13" s="3"/>
      <c r="I13" s="3"/>
      <c r="J13" s="3"/>
      <c r="K13" s="3"/>
      <c r="L13" s="3"/>
      <c r="M13" s="13"/>
      <c r="N13" s="17"/>
      <c r="O13" s="3"/>
      <c r="P13" s="1"/>
      <c r="Q13" s="1"/>
      <c r="R13" s="1"/>
    </row>
    <row r="14" spans="1:18" ht="36" customHeight="1" x14ac:dyDescent="0.35">
      <c r="A14" s="3"/>
      <c r="B14" s="65" t="s">
        <v>21</v>
      </c>
      <c r="C14" s="66"/>
      <c r="D14" s="67"/>
      <c r="E14" s="3"/>
      <c r="F14" s="3"/>
      <c r="G14" s="97" t="s">
        <v>22</v>
      </c>
      <c r="H14" s="98"/>
      <c r="I14" s="97" t="s">
        <v>23</v>
      </c>
      <c r="J14" s="98"/>
      <c r="K14" s="97" t="s">
        <v>24</v>
      </c>
      <c r="L14" s="98"/>
      <c r="M14" s="97" t="s">
        <v>25</v>
      </c>
      <c r="N14" s="98"/>
      <c r="O14" s="3"/>
      <c r="P14" s="3"/>
      <c r="Q14" s="1"/>
      <c r="R14" s="1"/>
    </row>
    <row r="15" spans="1:18" ht="18.649999999999999" customHeight="1" x14ac:dyDescent="0.45">
      <c r="A15" s="3"/>
      <c r="B15" s="68" t="s">
        <v>26</v>
      </c>
      <c r="C15" s="69"/>
      <c r="D15" s="70"/>
      <c r="E15" s="3"/>
      <c r="F15" s="25" t="s">
        <v>27</v>
      </c>
      <c r="G15" s="91" t="s">
        <v>28</v>
      </c>
      <c r="H15" s="92"/>
      <c r="I15" s="91" t="s">
        <v>46</v>
      </c>
      <c r="J15" s="92"/>
      <c r="K15" s="95"/>
      <c r="L15" s="96"/>
      <c r="M15" s="83"/>
      <c r="N15" s="84"/>
      <c r="O15" s="26" t="s">
        <v>30</v>
      </c>
      <c r="P15" s="3"/>
      <c r="Q15" s="1"/>
      <c r="R15" s="1"/>
    </row>
    <row r="16" spans="1:18" ht="18.649999999999999" customHeight="1" x14ac:dyDescent="0.45">
      <c r="A16" s="3"/>
      <c r="B16" s="41" t="s">
        <v>31</v>
      </c>
      <c r="C16" s="42"/>
      <c r="D16" s="43"/>
      <c r="E16" s="3"/>
      <c r="F16" s="25" t="s">
        <v>27</v>
      </c>
      <c r="G16" s="93" t="s">
        <v>32</v>
      </c>
      <c r="H16" s="94"/>
      <c r="I16" s="91" t="s">
        <v>47</v>
      </c>
      <c r="J16" s="92"/>
      <c r="K16" s="89" t="s">
        <v>46</v>
      </c>
      <c r="L16" s="90"/>
      <c r="M16" s="83"/>
      <c r="N16" s="84"/>
      <c r="O16" s="26" t="s">
        <v>30</v>
      </c>
      <c r="P16" s="3"/>
      <c r="Q16" s="1"/>
      <c r="R16" s="1"/>
    </row>
    <row r="17" spans="1:19" ht="18.649999999999999" customHeight="1" x14ac:dyDescent="0.45">
      <c r="A17" s="3"/>
      <c r="B17" s="44" t="s">
        <v>49</v>
      </c>
      <c r="C17" s="45"/>
      <c r="D17" s="46"/>
      <c r="E17" s="3"/>
      <c r="F17" s="25" t="s">
        <v>27</v>
      </c>
      <c r="G17" s="87" t="s">
        <v>35</v>
      </c>
      <c r="H17" s="88"/>
      <c r="I17" s="85" t="s">
        <v>36</v>
      </c>
      <c r="J17" s="86"/>
      <c r="K17" s="85" t="s">
        <v>48</v>
      </c>
      <c r="L17" s="86"/>
      <c r="M17" s="83"/>
      <c r="N17" s="84"/>
      <c r="O17" s="26" t="s">
        <v>30</v>
      </c>
      <c r="P17" s="3"/>
      <c r="Q17" s="1"/>
      <c r="R17" s="1"/>
    </row>
    <row r="18" spans="1:19" ht="18.5" x14ac:dyDescent="0.4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7"/>
      <c r="R18" s="3"/>
    </row>
    <row r="19" spans="1:19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9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9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9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9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9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2"/>
    </row>
    <row r="25" spans="1:19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9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9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9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9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9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9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9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</sheetData>
  <sheetProtection sheet="1" objects="1" scenarios="1"/>
  <mergeCells count="28">
    <mergeCell ref="I1:Q2"/>
    <mergeCell ref="C3:E3"/>
    <mergeCell ref="K3:Q3"/>
    <mergeCell ref="D10:E10"/>
    <mergeCell ref="H10:K12"/>
    <mergeCell ref="D11:E11"/>
    <mergeCell ref="D12:E12"/>
    <mergeCell ref="B16:D16"/>
    <mergeCell ref="B17:D17"/>
    <mergeCell ref="B14:D14"/>
    <mergeCell ref="B15:D15"/>
    <mergeCell ref="B1:B2"/>
    <mergeCell ref="M15:N15"/>
    <mergeCell ref="K15:L15"/>
    <mergeCell ref="I15:J15"/>
    <mergeCell ref="G15:H15"/>
    <mergeCell ref="M14:N14"/>
    <mergeCell ref="K14:L14"/>
    <mergeCell ref="I14:J14"/>
    <mergeCell ref="G14:H14"/>
    <mergeCell ref="M17:N17"/>
    <mergeCell ref="K17:L17"/>
    <mergeCell ref="I17:J17"/>
    <mergeCell ref="G17:H17"/>
    <mergeCell ref="M16:N16"/>
    <mergeCell ref="K16:L16"/>
    <mergeCell ref="I16:J16"/>
    <mergeCell ref="G16:H16"/>
  </mergeCells>
  <phoneticPr fontId="13" type="noConversion"/>
  <conditionalFormatting sqref="C6:M6">
    <cfRule type="cellIs" dxfId="68" priority="14" operator="lessThan">
      <formula>6</formula>
    </cfRule>
  </conditionalFormatting>
  <conditionalFormatting sqref="D10:E12">
    <cfRule type="containsText" dxfId="67" priority="18" operator="containsText" text="Tekort">
      <formula>NOT(ISERROR(SEARCH("Tekort",D10)))</formula>
    </cfRule>
  </conditionalFormatting>
  <conditionalFormatting sqref="F15">
    <cfRule type="expression" dxfId="66" priority="12">
      <formula>$G$13=0</formula>
    </cfRule>
  </conditionalFormatting>
  <conditionalFormatting sqref="F16">
    <cfRule type="expression" dxfId="65" priority="11">
      <formula>$G$13=1</formula>
    </cfRule>
  </conditionalFormatting>
  <conditionalFormatting sqref="F17">
    <cfRule type="expression" dxfId="64" priority="10">
      <formula>$G$13&gt;1</formula>
    </cfRule>
  </conditionalFormatting>
  <conditionalFormatting sqref="G10">
    <cfRule type="expression" dxfId="63" priority="3">
      <formula>$G$13&gt;1</formula>
    </cfRule>
    <cfRule type="expression" dxfId="62" priority="7">
      <formula>$E$12=0</formula>
    </cfRule>
  </conditionalFormatting>
  <conditionalFormatting sqref="G11">
    <cfRule type="expression" dxfId="61" priority="4">
      <formula>$G$13&gt;1</formula>
    </cfRule>
    <cfRule type="expression" dxfId="60" priority="6">
      <formula>$G$13=0</formula>
    </cfRule>
  </conditionalFormatting>
  <conditionalFormatting sqref="G12">
    <cfRule type="expression" dxfId="59" priority="5">
      <formula>$G$13&gt;0</formula>
    </cfRule>
  </conditionalFormatting>
  <conditionalFormatting sqref="H10">
    <cfRule type="cellIs" dxfId="58" priority="15" operator="equal">
      <formula>"Groene zone"</formula>
    </cfRule>
    <cfRule type="cellIs" dxfId="57" priority="16" operator="equal">
      <formula>"Oranje zone"</formula>
    </cfRule>
    <cfRule type="cellIs" dxfId="56" priority="17" operator="equal">
      <formula>$H$10</formula>
    </cfRule>
  </conditionalFormatting>
  <conditionalFormatting sqref="N6:P6">
    <cfRule type="cellIs" dxfId="55" priority="2" operator="lessThan">
      <formula>6</formula>
    </cfRule>
  </conditionalFormatting>
  <conditionalFormatting sqref="O15">
    <cfRule type="expression" dxfId="54" priority="13">
      <formula>$G$13=0</formula>
    </cfRule>
  </conditionalFormatting>
  <conditionalFormatting sqref="O16">
    <cfRule type="expression" dxfId="53" priority="8">
      <formula>$G$13=1</formula>
    </cfRule>
  </conditionalFormatting>
  <conditionalFormatting sqref="O17">
    <cfRule type="expression" dxfId="52" priority="9">
      <formula>$G$13&gt;1</formula>
    </cfRule>
  </conditionalFormatting>
  <dataValidations count="1">
    <dataValidation type="list" allowBlank="1" showInputMessage="1" showErrorMessage="1" sqref="N5:P5" xr:uid="{5876ACB2-D52D-42B2-9D21-244C053C8678}">
      <formula1>$N$7:$N$10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144E9-A211-487B-8DB7-E8BC0627D50F}">
  <dimension ref="A1:AC229"/>
  <sheetViews>
    <sheetView zoomScale="85" zoomScaleNormal="85" workbookViewId="0">
      <selection activeCell="N4" sqref="N4"/>
    </sheetView>
  </sheetViews>
  <sheetFormatPr defaultRowHeight="14.5" x14ac:dyDescent="0.35"/>
  <cols>
    <col min="1" max="1" width="4.1796875" customWidth="1"/>
    <col min="2" max="2" width="23.26953125" bestFit="1" customWidth="1"/>
    <col min="3" max="17" width="8.54296875" customWidth="1"/>
    <col min="18" max="18" width="13.453125" customWidth="1"/>
    <col min="19" max="19" width="5.1796875" customWidth="1"/>
    <col min="20" max="29" width="8.7265625" style="1"/>
  </cols>
  <sheetData>
    <row r="1" spans="1:19" x14ac:dyDescent="0.35">
      <c r="A1" s="3"/>
      <c r="B1" s="55" t="s">
        <v>0</v>
      </c>
      <c r="C1" s="3"/>
      <c r="D1" s="3"/>
      <c r="E1" s="3"/>
      <c r="F1" s="3"/>
      <c r="G1" s="3"/>
      <c r="H1" s="3"/>
      <c r="I1" s="3"/>
      <c r="J1" s="71" t="s">
        <v>1</v>
      </c>
      <c r="K1" s="72"/>
      <c r="L1" s="72"/>
      <c r="M1" s="72"/>
      <c r="N1" s="72"/>
      <c r="O1" s="72"/>
      <c r="P1" s="72"/>
      <c r="Q1" s="72"/>
      <c r="R1" s="73"/>
      <c r="S1" s="3"/>
    </row>
    <row r="2" spans="1:19" x14ac:dyDescent="0.35">
      <c r="A2" s="3"/>
      <c r="B2" s="55"/>
      <c r="C2" s="3"/>
      <c r="D2" s="3"/>
      <c r="E2" s="3"/>
      <c r="F2" s="3"/>
      <c r="G2" s="3"/>
      <c r="H2" s="3"/>
      <c r="I2" s="3"/>
      <c r="J2" s="74"/>
      <c r="K2" s="75"/>
      <c r="L2" s="75"/>
      <c r="M2" s="75"/>
      <c r="N2" s="75"/>
      <c r="O2" s="75"/>
      <c r="P2" s="75"/>
      <c r="Q2" s="75"/>
      <c r="R2" s="76"/>
      <c r="S2" s="3"/>
    </row>
    <row r="3" spans="1:19" ht="18.5" x14ac:dyDescent="0.45">
      <c r="A3" s="3"/>
      <c r="B3" s="4" t="s">
        <v>2</v>
      </c>
      <c r="C3" s="77"/>
      <c r="D3" s="77"/>
      <c r="E3" s="77"/>
      <c r="F3" s="28"/>
      <c r="G3" s="28"/>
      <c r="H3" s="28"/>
      <c r="I3" s="3"/>
      <c r="J3" s="4" t="s">
        <v>3</v>
      </c>
      <c r="K3" s="5"/>
      <c r="L3" s="79" t="s">
        <v>39</v>
      </c>
      <c r="M3" s="80"/>
      <c r="N3" s="80"/>
      <c r="O3" s="80"/>
      <c r="P3" s="80"/>
      <c r="Q3" s="80"/>
      <c r="R3" s="81"/>
      <c r="S3" s="3"/>
    </row>
    <row r="4" spans="1:19" ht="14.5" customHeight="1" x14ac:dyDescent="0.35">
      <c r="A4" s="3"/>
      <c r="B4" s="18"/>
      <c r="C4" s="11" t="s">
        <v>5</v>
      </c>
      <c r="D4" s="11" t="s">
        <v>4</v>
      </c>
      <c r="E4" s="11" t="s">
        <v>9</v>
      </c>
      <c r="F4" s="6" t="s">
        <v>8</v>
      </c>
      <c r="G4" s="6" t="s">
        <v>70</v>
      </c>
      <c r="H4" s="6" t="s">
        <v>11</v>
      </c>
      <c r="I4" s="6" t="s">
        <v>7</v>
      </c>
      <c r="J4" s="6" t="s">
        <v>52</v>
      </c>
      <c r="K4" s="6" t="s">
        <v>45</v>
      </c>
      <c r="L4" s="6" t="s">
        <v>51</v>
      </c>
      <c r="M4" s="6" t="s">
        <v>6</v>
      </c>
      <c r="N4" s="6" t="s">
        <v>53</v>
      </c>
      <c r="O4" s="29" t="s">
        <v>73</v>
      </c>
      <c r="P4" s="29" t="s">
        <v>14</v>
      </c>
      <c r="Q4" s="29" t="s">
        <v>50</v>
      </c>
      <c r="R4" s="6" t="s">
        <v>15</v>
      </c>
      <c r="S4" s="3"/>
    </row>
    <row r="5" spans="1:19" x14ac:dyDescent="0.35">
      <c r="A5" s="3"/>
      <c r="B5" s="7" t="s">
        <v>16</v>
      </c>
      <c r="C5" s="8">
        <v>6</v>
      </c>
      <c r="D5" s="8">
        <v>6</v>
      </c>
      <c r="E5" s="8">
        <v>6</v>
      </c>
      <c r="F5" s="8">
        <v>6</v>
      </c>
      <c r="G5" s="8">
        <v>6</v>
      </c>
      <c r="H5" s="8">
        <v>6</v>
      </c>
      <c r="I5" s="8">
        <v>6</v>
      </c>
      <c r="J5" s="8">
        <v>6</v>
      </c>
      <c r="K5" s="8">
        <v>6</v>
      </c>
      <c r="L5" s="8">
        <v>6</v>
      </c>
      <c r="M5" s="8">
        <v>6</v>
      </c>
      <c r="N5" s="8">
        <v>6</v>
      </c>
      <c r="O5" s="30" t="s">
        <v>44</v>
      </c>
      <c r="P5" s="30" t="s">
        <v>44</v>
      </c>
      <c r="Q5" s="30" t="s">
        <v>44</v>
      </c>
      <c r="R5" s="9">
        <f>AVERAGE(C5:N5)</f>
        <v>6</v>
      </c>
      <c r="S5" s="3"/>
    </row>
    <row r="6" spans="1:19" x14ac:dyDescent="0.35">
      <c r="A6" s="3"/>
      <c r="B6" s="10" t="s">
        <v>17</v>
      </c>
      <c r="C6" s="11">
        <f>ROUND(C5,0)</f>
        <v>6</v>
      </c>
      <c r="D6" s="11">
        <f t="shared" ref="D6:N6" si="0">ROUND(D5,0)</f>
        <v>6</v>
      </c>
      <c r="E6" s="11">
        <f t="shared" si="0"/>
        <v>6</v>
      </c>
      <c r="F6" s="12">
        <f t="shared" si="0"/>
        <v>6</v>
      </c>
      <c r="G6" s="12">
        <f t="shared" si="0"/>
        <v>6</v>
      </c>
      <c r="H6" s="12">
        <f t="shared" ref="H6" si="1">ROUND(H5,0)</f>
        <v>6</v>
      </c>
      <c r="I6" s="12">
        <f t="shared" si="0"/>
        <v>6</v>
      </c>
      <c r="J6" s="12">
        <f t="shared" si="0"/>
        <v>6</v>
      </c>
      <c r="K6" s="12">
        <f t="shared" si="0"/>
        <v>6</v>
      </c>
      <c r="L6" s="12">
        <f t="shared" si="0"/>
        <v>6</v>
      </c>
      <c r="M6" s="12">
        <f t="shared" si="0"/>
        <v>6</v>
      </c>
      <c r="N6" s="12">
        <f t="shared" si="0"/>
        <v>6</v>
      </c>
      <c r="O6" s="31" t="str">
        <f>O5</f>
        <v>o/v/g</v>
      </c>
      <c r="P6" s="31" t="str">
        <f>P5</f>
        <v>o/v/g</v>
      </c>
      <c r="Q6" s="31" t="str">
        <f>Q5</f>
        <v>o/v/g</v>
      </c>
      <c r="R6" s="34">
        <f>AVERAGE(C6:N6)</f>
        <v>6</v>
      </c>
      <c r="S6" s="3"/>
    </row>
    <row r="7" spans="1:19" x14ac:dyDescent="0.35">
      <c r="A7" s="3"/>
      <c r="B7" s="13"/>
      <c r="C7" s="14">
        <f t="shared" ref="C7:N7" si="2">C6-6</f>
        <v>0</v>
      </c>
      <c r="D7" s="14">
        <f t="shared" si="2"/>
        <v>0</v>
      </c>
      <c r="E7" s="14">
        <f t="shared" si="2"/>
        <v>0</v>
      </c>
      <c r="F7" s="14">
        <f t="shared" si="2"/>
        <v>0</v>
      </c>
      <c r="G7" s="14">
        <f t="shared" si="2"/>
        <v>0</v>
      </c>
      <c r="H7" s="14">
        <f t="shared" ref="H7" si="3">H6-6</f>
        <v>0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2"/>
        <v>0</v>
      </c>
      <c r="O7" s="14" t="s">
        <v>44</v>
      </c>
      <c r="P7" s="14" t="s">
        <v>44</v>
      </c>
      <c r="Q7" s="14" t="s">
        <v>44</v>
      </c>
      <c r="R7" s="3"/>
      <c r="S7" s="3"/>
    </row>
    <row r="8" spans="1:19" x14ac:dyDescent="0.35">
      <c r="A8" s="3"/>
      <c r="B8" s="7" t="s">
        <v>18</v>
      </c>
      <c r="C8" s="6">
        <f>IF(C7&lt;0,C7,0)</f>
        <v>0</v>
      </c>
      <c r="D8" s="6">
        <f t="shared" ref="D8:M8" si="4">IF(D7&lt;0,D7,0)</f>
        <v>0</v>
      </c>
      <c r="E8" s="6">
        <f t="shared" si="4"/>
        <v>0</v>
      </c>
      <c r="F8" s="6">
        <f t="shared" si="4"/>
        <v>0</v>
      </c>
      <c r="G8" s="6">
        <f t="shared" si="4"/>
        <v>0</v>
      </c>
      <c r="H8" s="6">
        <f t="shared" ref="H8" si="5">IF(H7&lt;0,H7,0)</f>
        <v>0</v>
      </c>
      <c r="I8" s="6">
        <f t="shared" si="4"/>
        <v>0</v>
      </c>
      <c r="J8" s="6">
        <f t="shared" si="4"/>
        <v>0</v>
      </c>
      <c r="K8" s="6">
        <f t="shared" si="4"/>
        <v>0</v>
      </c>
      <c r="L8" s="6">
        <f t="shared" si="4"/>
        <v>0</v>
      </c>
      <c r="M8" s="6">
        <f t="shared" si="4"/>
        <v>0</v>
      </c>
      <c r="N8" s="6">
        <f>IF(N7&lt;0,N7,0)</f>
        <v>0</v>
      </c>
      <c r="O8" s="16" t="s">
        <v>38</v>
      </c>
      <c r="P8" s="16" t="s">
        <v>38</v>
      </c>
      <c r="Q8" s="16" t="s">
        <v>38</v>
      </c>
      <c r="R8" s="3"/>
      <c r="S8" s="3"/>
    </row>
    <row r="9" spans="1:19" x14ac:dyDescent="0.35">
      <c r="A9" s="3"/>
      <c r="B9" s="13"/>
      <c r="C9" s="15"/>
      <c r="D9" s="32"/>
      <c r="E9" s="32"/>
      <c r="F9" s="32"/>
      <c r="G9" s="15"/>
      <c r="H9" s="15"/>
      <c r="I9" s="15"/>
      <c r="J9" s="15"/>
      <c r="K9" s="15"/>
      <c r="L9" s="14" t="s">
        <v>42</v>
      </c>
      <c r="M9" s="14" t="s">
        <v>42</v>
      </c>
      <c r="N9" s="14" t="s">
        <v>42</v>
      </c>
      <c r="O9" s="16" t="s">
        <v>42</v>
      </c>
      <c r="P9" s="16" t="s">
        <v>42</v>
      </c>
      <c r="Q9" s="16" t="s">
        <v>42</v>
      </c>
      <c r="R9" s="1"/>
      <c r="S9" s="1"/>
    </row>
    <row r="10" spans="1:19" ht="31" customHeight="1" x14ac:dyDescent="0.7">
      <c r="A10" s="3"/>
      <c r="B10" s="19" t="s">
        <v>19</v>
      </c>
      <c r="C10" s="20">
        <f>SUM(C8:P8)</f>
        <v>0</v>
      </c>
      <c r="D10" s="78" t="str">
        <f>IF(C10&lt;-3,"Tekort","")</f>
        <v/>
      </c>
      <c r="E10" s="78"/>
      <c r="F10" s="14">
        <f>COUNTIF(D10,"Tekort")</f>
        <v>0</v>
      </c>
      <c r="G10" s="22" t="s">
        <v>20</v>
      </c>
      <c r="H10" s="56" t="str">
        <f>IF(G13=0,"Groene zone",IF(G13=1,"Oranje zone","Rode zone"))</f>
        <v>Groene zone</v>
      </c>
      <c r="I10" s="57"/>
      <c r="J10" s="57"/>
      <c r="K10" s="58"/>
      <c r="L10" s="14" t="s">
        <v>43</v>
      </c>
      <c r="M10" s="14" t="s">
        <v>43</v>
      </c>
      <c r="N10" s="14" t="s">
        <v>43</v>
      </c>
      <c r="O10" s="39" t="s">
        <v>43</v>
      </c>
      <c r="P10" s="39" t="s">
        <v>43</v>
      </c>
      <c r="Q10" s="39" t="s">
        <v>43</v>
      </c>
      <c r="R10" s="1"/>
      <c r="S10" s="1"/>
    </row>
    <row r="11" spans="1:19" ht="31" customHeight="1" x14ac:dyDescent="0.7">
      <c r="A11" s="3"/>
      <c r="B11" s="19" t="s">
        <v>41</v>
      </c>
      <c r="C11" s="20">
        <f>C8+D8+E8</f>
        <v>0</v>
      </c>
      <c r="D11" s="78" t="str">
        <f>IF(C11&lt;-1,"Tekort","")</f>
        <v/>
      </c>
      <c r="E11" s="78"/>
      <c r="F11" s="14">
        <f>COUNTIF(D11,"Tekort")</f>
        <v>0</v>
      </c>
      <c r="G11" s="23" t="s">
        <v>20</v>
      </c>
      <c r="H11" s="59"/>
      <c r="I11" s="60"/>
      <c r="J11" s="60"/>
      <c r="K11" s="61"/>
      <c r="L11" s="3"/>
      <c r="M11" s="3"/>
      <c r="N11" s="1"/>
      <c r="O11" s="1"/>
      <c r="P11" s="1"/>
      <c r="Q11" s="1"/>
      <c r="R11" s="1"/>
      <c r="S11" s="1"/>
    </row>
    <row r="12" spans="1:19" ht="31" customHeight="1" x14ac:dyDescent="0.7">
      <c r="A12" s="3"/>
      <c r="B12" s="19" t="s">
        <v>40</v>
      </c>
      <c r="C12" s="21" t="str">
        <f>IF(R6&lt;6,R6,"")</f>
        <v/>
      </c>
      <c r="D12" s="78" t="str">
        <f>IF(R6&lt;6,"Tekort","")</f>
        <v/>
      </c>
      <c r="E12" s="78"/>
      <c r="F12" s="14">
        <f>COUNTIF(D12,"Tekort")</f>
        <v>0</v>
      </c>
      <c r="G12" s="24" t="s">
        <v>20</v>
      </c>
      <c r="H12" s="62"/>
      <c r="I12" s="63"/>
      <c r="J12" s="63"/>
      <c r="K12" s="64"/>
      <c r="L12" s="3"/>
      <c r="M12" s="3"/>
      <c r="N12" s="1"/>
      <c r="O12" s="1"/>
      <c r="P12" s="1"/>
      <c r="Q12" s="1"/>
      <c r="R12" s="1"/>
      <c r="S12" s="1"/>
    </row>
    <row r="13" spans="1:19" x14ac:dyDescent="0.35">
      <c r="A13" s="3"/>
      <c r="B13" s="3"/>
      <c r="C13" s="3"/>
      <c r="D13" s="33"/>
      <c r="E13" s="33"/>
      <c r="F13" s="33"/>
      <c r="G13" s="16">
        <f>SUM(F10:F12)</f>
        <v>0</v>
      </c>
      <c r="H13" s="3"/>
      <c r="I13" s="3"/>
      <c r="J13" s="3"/>
      <c r="K13" s="3"/>
      <c r="L13" s="3"/>
      <c r="M13" s="13"/>
      <c r="N13" s="17"/>
      <c r="O13" s="3"/>
      <c r="P13" s="1"/>
      <c r="Q13" s="1"/>
      <c r="R13" s="1"/>
      <c r="S13" s="1"/>
    </row>
    <row r="14" spans="1:19" ht="36" customHeight="1" x14ac:dyDescent="0.35">
      <c r="A14" s="3"/>
      <c r="B14" s="65" t="s">
        <v>21</v>
      </c>
      <c r="C14" s="66"/>
      <c r="D14" s="67"/>
      <c r="E14" s="3"/>
      <c r="F14" s="3"/>
      <c r="G14" s="49" t="s">
        <v>22</v>
      </c>
      <c r="H14" s="49"/>
      <c r="I14" s="49" t="s">
        <v>23</v>
      </c>
      <c r="J14" s="49"/>
      <c r="K14" s="49" t="s">
        <v>24</v>
      </c>
      <c r="L14" s="49"/>
      <c r="M14" s="49" t="s">
        <v>25</v>
      </c>
      <c r="N14" s="49"/>
      <c r="O14" s="3"/>
      <c r="P14" s="3"/>
      <c r="Q14" s="1"/>
      <c r="R14" s="1"/>
      <c r="S14" s="1"/>
    </row>
    <row r="15" spans="1:19" ht="18.5" x14ac:dyDescent="0.45">
      <c r="A15" s="3"/>
      <c r="B15" s="68" t="s">
        <v>26</v>
      </c>
      <c r="C15" s="69"/>
      <c r="D15" s="70"/>
      <c r="E15" s="3"/>
      <c r="F15" s="25" t="s">
        <v>27</v>
      </c>
      <c r="G15" s="53" t="s">
        <v>28</v>
      </c>
      <c r="H15" s="53"/>
      <c r="I15" s="53" t="s">
        <v>54</v>
      </c>
      <c r="J15" s="53"/>
      <c r="K15" s="48"/>
      <c r="L15" s="48"/>
      <c r="M15" s="50"/>
      <c r="N15" s="50"/>
      <c r="O15" s="26" t="s">
        <v>30</v>
      </c>
      <c r="P15" s="3"/>
      <c r="Q15" s="1"/>
      <c r="R15" s="1"/>
      <c r="S15" s="1"/>
    </row>
    <row r="16" spans="1:19" ht="18.649999999999999" customHeight="1" x14ac:dyDescent="0.45">
      <c r="A16" s="3"/>
      <c r="B16" s="41" t="s">
        <v>31</v>
      </c>
      <c r="C16" s="42"/>
      <c r="D16" s="43"/>
      <c r="E16" s="3"/>
      <c r="F16" s="25" t="s">
        <v>27</v>
      </c>
      <c r="G16" s="51" t="s">
        <v>32</v>
      </c>
      <c r="H16" s="51"/>
      <c r="I16" s="53" t="s">
        <v>46</v>
      </c>
      <c r="J16" s="53"/>
      <c r="K16" s="53" t="s">
        <v>56</v>
      </c>
      <c r="L16" s="53"/>
      <c r="M16" s="47" t="s">
        <v>54</v>
      </c>
      <c r="N16" s="47"/>
      <c r="O16" s="26" t="s">
        <v>30</v>
      </c>
      <c r="P16" s="3"/>
      <c r="Q16" s="1"/>
      <c r="R16" s="1"/>
      <c r="S16" s="1"/>
    </row>
    <row r="17" spans="1:20" ht="18.5" x14ac:dyDescent="0.45">
      <c r="A17" s="3"/>
      <c r="B17" s="44" t="s">
        <v>49</v>
      </c>
      <c r="C17" s="45"/>
      <c r="D17" s="46"/>
      <c r="E17" s="3"/>
      <c r="F17" s="25" t="s">
        <v>27</v>
      </c>
      <c r="G17" s="52" t="s">
        <v>35</v>
      </c>
      <c r="H17" s="52"/>
      <c r="I17" s="53" t="s">
        <v>47</v>
      </c>
      <c r="J17" s="53"/>
      <c r="K17" s="47" t="s">
        <v>46</v>
      </c>
      <c r="L17" s="47"/>
      <c r="M17" s="54" t="s">
        <v>57</v>
      </c>
      <c r="N17" s="54"/>
      <c r="O17" s="26" t="s">
        <v>30</v>
      </c>
      <c r="P17" s="3"/>
      <c r="Q17" s="1"/>
      <c r="R17" s="1"/>
      <c r="S17" s="1"/>
    </row>
    <row r="18" spans="1:20" ht="18.5" x14ac:dyDescent="0.4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27"/>
      <c r="S18" s="3"/>
    </row>
    <row r="19" spans="1:20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20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20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20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0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0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2"/>
    </row>
    <row r="25" spans="1:20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0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0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0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0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20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20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20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</sheetData>
  <sheetProtection sheet="1" objects="1" scenarios="1"/>
  <mergeCells count="28">
    <mergeCell ref="B1:B2"/>
    <mergeCell ref="J1:R2"/>
    <mergeCell ref="C3:E3"/>
    <mergeCell ref="L3:R3"/>
    <mergeCell ref="D10:E10"/>
    <mergeCell ref="H10:K12"/>
    <mergeCell ref="D11:E11"/>
    <mergeCell ref="D12:E12"/>
    <mergeCell ref="B15:D15"/>
    <mergeCell ref="G15:H15"/>
    <mergeCell ref="I15:J15"/>
    <mergeCell ref="K15:L15"/>
    <mergeCell ref="M15:N15"/>
    <mergeCell ref="B14:D14"/>
    <mergeCell ref="G14:H14"/>
    <mergeCell ref="I14:J14"/>
    <mergeCell ref="K14:L14"/>
    <mergeCell ref="M14:N14"/>
    <mergeCell ref="B17:D17"/>
    <mergeCell ref="G17:H17"/>
    <mergeCell ref="I17:J17"/>
    <mergeCell ref="K17:L17"/>
    <mergeCell ref="M17:N17"/>
    <mergeCell ref="B16:D16"/>
    <mergeCell ref="G16:H16"/>
    <mergeCell ref="I16:J16"/>
    <mergeCell ref="K16:L16"/>
    <mergeCell ref="M16:N16"/>
  </mergeCells>
  <phoneticPr fontId="13" type="noConversion"/>
  <conditionalFormatting sqref="C6:N6">
    <cfRule type="cellIs" dxfId="51" priority="13" operator="lessThan">
      <formula>6</formula>
    </cfRule>
  </conditionalFormatting>
  <conditionalFormatting sqref="D10:E12">
    <cfRule type="containsText" dxfId="50" priority="17" operator="containsText" text="Tekort">
      <formula>NOT(ISERROR(SEARCH("Tekort",D10)))</formula>
    </cfRule>
  </conditionalFormatting>
  <conditionalFormatting sqref="F15">
    <cfRule type="expression" dxfId="49" priority="11">
      <formula>$G$13=0</formula>
    </cfRule>
  </conditionalFormatting>
  <conditionalFormatting sqref="F16">
    <cfRule type="expression" dxfId="48" priority="10">
      <formula>$G$13=1</formula>
    </cfRule>
  </conditionalFormatting>
  <conditionalFormatting sqref="F17">
    <cfRule type="expression" dxfId="47" priority="9">
      <formula>$G$13&gt;1</formula>
    </cfRule>
  </conditionalFormatting>
  <conditionalFormatting sqref="G10">
    <cfRule type="expression" dxfId="46" priority="2">
      <formula>$G$13&gt;1</formula>
    </cfRule>
    <cfRule type="expression" dxfId="45" priority="6">
      <formula>$E$12=0</formula>
    </cfRule>
  </conditionalFormatting>
  <conditionalFormatting sqref="G11">
    <cfRule type="expression" dxfId="44" priority="3">
      <formula>$G$13&gt;1</formula>
    </cfRule>
    <cfRule type="expression" dxfId="43" priority="5">
      <formula>$G$13=0</formula>
    </cfRule>
  </conditionalFormatting>
  <conditionalFormatting sqref="G12">
    <cfRule type="expression" dxfId="42" priority="4">
      <formula>$G$13&gt;0</formula>
    </cfRule>
  </conditionalFormatting>
  <conditionalFormatting sqref="H10">
    <cfRule type="cellIs" dxfId="41" priority="14" operator="equal">
      <formula>"Groene zone"</formula>
    </cfRule>
    <cfRule type="cellIs" dxfId="40" priority="15" operator="equal">
      <formula>"Oranje zone"</formula>
    </cfRule>
    <cfRule type="cellIs" dxfId="39" priority="16" operator="equal">
      <formula>$H$10</formula>
    </cfRule>
  </conditionalFormatting>
  <conditionalFormatting sqref="O15">
    <cfRule type="expression" dxfId="38" priority="12">
      <formula>$G$13=0</formula>
    </cfRule>
  </conditionalFormatting>
  <conditionalFormatting sqref="O16">
    <cfRule type="expression" dxfId="37" priority="7">
      <formula>$G$13=1</formula>
    </cfRule>
  </conditionalFormatting>
  <conditionalFormatting sqref="O17">
    <cfRule type="expression" dxfId="36" priority="8">
      <formula>$G$13&gt;1</formula>
    </cfRule>
  </conditionalFormatting>
  <conditionalFormatting sqref="O6:Q6">
    <cfRule type="cellIs" dxfId="35" priority="1" operator="lessThan">
      <formula>6</formula>
    </cfRule>
  </conditionalFormatting>
  <dataValidations count="1">
    <dataValidation type="list" allowBlank="1" showInputMessage="1" showErrorMessage="1" sqref="O5:Q5" xr:uid="{E3DFE0EC-420F-49CE-AC9F-E16ED9FD7731}">
      <formula1>$O$7:$O$10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2DD15-6F88-4CBA-91BC-1FCE7796055D}">
  <dimension ref="A1:AC229"/>
  <sheetViews>
    <sheetView zoomScale="85" zoomScaleNormal="85" workbookViewId="0">
      <selection activeCell="O4" sqref="O4"/>
    </sheetView>
  </sheetViews>
  <sheetFormatPr defaultRowHeight="14.5" x14ac:dyDescent="0.35"/>
  <cols>
    <col min="1" max="1" width="4.1796875" customWidth="1"/>
    <col min="2" max="2" width="23.26953125" bestFit="1" customWidth="1"/>
    <col min="3" max="16" width="8.54296875" customWidth="1"/>
    <col min="17" max="17" width="13.453125" customWidth="1"/>
    <col min="18" max="18" width="5.1796875" customWidth="1"/>
    <col min="19" max="28" width="8.7265625" style="1"/>
  </cols>
  <sheetData>
    <row r="1" spans="1:29" x14ac:dyDescent="0.35">
      <c r="A1" s="3"/>
      <c r="B1" s="55" t="s">
        <v>0</v>
      </c>
      <c r="C1" s="3"/>
      <c r="D1" s="3"/>
      <c r="E1" s="3"/>
      <c r="F1" s="3"/>
      <c r="G1" s="3"/>
      <c r="H1" s="3"/>
      <c r="I1" s="3"/>
      <c r="J1" s="71" t="s">
        <v>1</v>
      </c>
      <c r="K1" s="72"/>
      <c r="L1" s="72"/>
      <c r="M1" s="72"/>
      <c r="N1" s="72"/>
      <c r="O1" s="72"/>
      <c r="P1" s="72"/>
      <c r="Q1" s="73"/>
      <c r="R1" s="3"/>
      <c r="AC1" s="1"/>
    </row>
    <row r="2" spans="1:29" x14ac:dyDescent="0.35">
      <c r="A2" s="3"/>
      <c r="B2" s="55"/>
      <c r="C2" s="3"/>
      <c r="D2" s="3"/>
      <c r="E2" s="3"/>
      <c r="F2" s="3"/>
      <c r="G2" s="3"/>
      <c r="H2" s="3"/>
      <c r="I2" s="3"/>
      <c r="J2" s="74"/>
      <c r="K2" s="75"/>
      <c r="L2" s="75"/>
      <c r="M2" s="75"/>
      <c r="N2" s="75"/>
      <c r="O2" s="75"/>
      <c r="P2" s="75"/>
      <c r="Q2" s="76"/>
      <c r="R2" s="3"/>
      <c r="AC2" s="1"/>
    </row>
    <row r="3" spans="1:29" ht="18.5" x14ac:dyDescent="0.45">
      <c r="A3" s="3"/>
      <c r="B3" s="4" t="s">
        <v>2</v>
      </c>
      <c r="C3" s="77"/>
      <c r="D3" s="77"/>
      <c r="E3" s="77"/>
      <c r="F3" s="28"/>
      <c r="G3" s="28"/>
      <c r="H3" s="28"/>
      <c r="I3" s="3"/>
      <c r="J3" s="4" t="s">
        <v>3</v>
      </c>
      <c r="K3" s="5"/>
      <c r="L3" s="79" t="s">
        <v>39</v>
      </c>
      <c r="M3" s="80"/>
      <c r="N3" s="80"/>
      <c r="O3" s="80"/>
      <c r="P3" s="80"/>
      <c r="Q3" s="81"/>
      <c r="R3" s="3"/>
      <c r="AC3" s="1"/>
    </row>
    <row r="4" spans="1:29" ht="14.5" customHeight="1" x14ac:dyDescent="0.35">
      <c r="A4" s="3"/>
      <c r="B4" s="18"/>
      <c r="C4" s="11" t="s">
        <v>5</v>
      </c>
      <c r="D4" s="11" t="s">
        <v>4</v>
      </c>
      <c r="E4" s="11" t="s">
        <v>9</v>
      </c>
      <c r="F4" s="6" t="s">
        <v>8</v>
      </c>
      <c r="G4" s="6" t="s">
        <v>70</v>
      </c>
      <c r="H4" s="6" t="s">
        <v>11</v>
      </c>
      <c r="I4" s="6" t="s">
        <v>60</v>
      </c>
      <c r="J4" s="6" t="s">
        <v>7</v>
      </c>
      <c r="K4" s="6" t="s">
        <v>58</v>
      </c>
      <c r="L4" s="6" t="s">
        <v>59</v>
      </c>
      <c r="M4" s="6" t="s">
        <v>51</v>
      </c>
      <c r="N4" s="6" t="s">
        <v>6</v>
      </c>
      <c r="O4" s="29" t="s">
        <v>12</v>
      </c>
      <c r="P4" s="29" t="s">
        <v>14</v>
      </c>
      <c r="Q4" s="6" t="s">
        <v>15</v>
      </c>
      <c r="R4" s="3"/>
      <c r="AC4" s="1"/>
    </row>
    <row r="5" spans="1:29" x14ac:dyDescent="0.35">
      <c r="A5" s="3"/>
      <c r="B5" s="7" t="s">
        <v>16</v>
      </c>
      <c r="C5" s="8">
        <v>6</v>
      </c>
      <c r="D5" s="8">
        <v>6</v>
      </c>
      <c r="E5" s="8">
        <v>6</v>
      </c>
      <c r="F5" s="8">
        <v>6</v>
      </c>
      <c r="G5" s="8">
        <v>6</v>
      </c>
      <c r="H5" s="8">
        <v>6</v>
      </c>
      <c r="I5" s="8">
        <v>6</v>
      </c>
      <c r="J5" s="8">
        <v>6</v>
      </c>
      <c r="K5" s="8">
        <v>6</v>
      </c>
      <c r="L5" s="8">
        <v>6</v>
      </c>
      <c r="M5" s="8">
        <v>6</v>
      </c>
      <c r="N5" s="8">
        <v>6</v>
      </c>
      <c r="O5" s="30" t="s">
        <v>44</v>
      </c>
      <c r="P5" s="30" t="s">
        <v>44</v>
      </c>
      <c r="Q5" s="9">
        <f>AVERAGE(C5:N5)</f>
        <v>6</v>
      </c>
      <c r="R5" s="3"/>
      <c r="AC5" s="1"/>
    </row>
    <row r="6" spans="1:29" x14ac:dyDescent="0.35">
      <c r="A6" s="3"/>
      <c r="B6" s="10" t="s">
        <v>17</v>
      </c>
      <c r="C6" s="11">
        <f>ROUND(C5,0)</f>
        <v>6</v>
      </c>
      <c r="D6" s="11">
        <f t="shared" ref="D6:N6" si="0">ROUND(D5,0)</f>
        <v>6</v>
      </c>
      <c r="E6" s="11">
        <f t="shared" si="0"/>
        <v>6</v>
      </c>
      <c r="F6" s="12">
        <f t="shared" si="0"/>
        <v>6</v>
      </c>
      <c r="G6" s="12">
        <f t="shared" si="0"/>
        <v>6</v>
      </c>
      <c r="H6" s="12">
        <f t="shared" ref="H6" si="1">ROUND(H5,0)</f>
        <v>6</v>
      </c>
      <c r="I6" s="12">
        <f t="shared" si="0"/>
        <v>6</v>
      </c>
      <c r="J6" s="12">
        <f t="shared" si="0"/>
        <v>6</v>
      </c>
      <c r="K6" s="12">
        <f t="shared" si="0"/>
        <v>6</v>
      </c>
      <c r="L6" s="12">
        <f t="shared" si="0"/>
        <v>6</v>
      </c>
      <c r="M6" s="12">
        <f t="shared" si="0"/>
        <v>6</v>
      </c>
      <c r="N6" s="12">
        <f t="shared" si="0"/>
        <v>6</v>
      </c>
      <c r="O6" s="31" t="str">
        <f>O5</f>
        <v>o/v/g</v>
      </c>
      <c r="P6" s="31" t="str">
        <f>P5</f>
        <v>o/v/g</v>
      </c>
      <c r="Q6" s="34">
        <f>AVERAGE(C6:N6)</f>
        <v>6</v>
      </c>
      <c r="R6" s="3"/>
      <c r="AC6" s="1"/>
    </row>
    <row r="7" spans="1:29" x14ac:dyDescent="0.35">
      <c r="A7" s="3"/>
      <c r="B7" s="13"/>
      <c r="C7" s="14">
        <f t="shared" ref="C7:N7" si="2">C6-6</f>
        <v>0</v>
      </c>
      <c r="D7" s="14">
        <f t="shared" si="2"/>
        <v>0</v>
      </c>
      <c r="E7" s="14">
        <f t="shared" si="2"/>
        <v>0</v>
      </c>
      <c r="F7" s="14">
        <f t="shared" si="2"/>
        <v>0</v>
      </c>
      <c r="G7" s="14">
        <f t="shared" si="2"/>
        <v>0</v>
      </c>
      <c r="H7" s="14">
        <f t="shared" ref="H7" si="3">H6-6</f>
        <v>0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2"/>
        <v>0</v>
      </c>
      <c r="O7" s="14" t="s">
        <v>44</v>
      </c>
      <c r="P7" s="14" t="s">
        <v>44</v>
      </c>
      <c r="Q7" s="3"/>
      <c r="R7" s="3"/>
      <c r="AC7" s="1"/>
    </row>
    <row r="8" spans="1:29" x14ac:dyDescent="0.35">
      <c r="A8" s="3"/>
      <c r="B8" s="7" t="s">
        <v>18</v>
      </c>
      <c r="C8" s="6">
        <f>IF(C7&lt;0,C7,0)</f>
        <v>0</v>
      </c>
      <c r="D8" s="6">
        <f t="shared" ref="D8:M8" si="4">IF(D7&lt;0,D7,0)</f>
        <v>0</v>
      </c>
      <c r="E8" s="6">
        <f t="shared" si="4"/>
        <v>0</v>
      </c>
      <c r="F8" s="6">
        <f t="shared" si="4"/>
        <v>0</v>
      </c>
      <c r="G8" s="6">
        <f t="shared" si="4"/>
        <v>0</v>
      </c>
      <c r="H8" s="6">
        <f t="shared" ref="H8" si="5">IF(H7&lt;0,H7,0)</f>
        <v>0</v>
      </c>
      <c r="I8" s="6">
        <f t="shared" si="4"/>
        <v>0</v>
      </c>
      <c r="J8" s="6">
        <f t="shared" si="4"/>
        <v>0</v>
      </c>
      <c r="K8" s="6">
        <f t="shared" si="4"/>
        <v>0</v>
      </c>
      <c r="L8" s="6">
        <f t="shared" si="4"/>
        <v>0</v>
      </c>
      <c r="M8" s="6">
        <f t="shared" si="4"/>
        <v>0</v>
      </c>
      <c r="N8" s="6">
        <f>IF(N7&lt;0,N7,0)</f>
        <v>0</v>
      </c>
      <c r="O8" s="14" t="s">
        <v>38</v>
      </c>
      <c r="P8" s="14" t="s">
        <v>38</v>
      </c>
      <c r="Q8" s="3"/>
      <c r="R8" s="3"/>
      <c r="AC8" s="1"/>
    </row>
    <row r="9" spans="1:29" x14ac:dyDescent="0.35">
      <c r="A9" s="3"/>
      <c r="B9" s="13"/>
      <c r="C9" s="15"/>
      <c r="D9" s="32"/>
      <c r="E9" s="32"/>
      <c r="F9" s="32"/>
      <c r="G9" s="15"/>
      <c r="H9" s="15"/>
      <c r="I9" s="15"/>
      <c r="J9" s="15"/>
      <c r="K9" s="15"/>
      <c r="L9" s="32"/>
      <c r="M9" s="32"/>
      <c r="N9" s="32"/>
      <c r="O9" s="14" t="s">
        <v>42</v>
      </c>
      <c r="P9" s="14" t="s">
        <v>42</v>
      </c>
      <c r="Q9" s="1"/>
      <c r="R9" s="1"/>
      <c r="AC9" s="1"/>
    </row>
    <row r="10" spans="1:29" ht="31" customHeight="1" x14ac:dyDescent="0.7">
      <c r="A10" s="3"/>
      <c r="B10" s="19" t="s">
        <v>19</v>
      </c>
      <c r="C10" s="20">
        <f>SUM(C8:O8)</f>
        <v>0</v>
      </c>
      <c r="D10" s="78" t="str">
        <f>IF(C10&lt;-3,"Tekort","")</f>
        <v/>
      </c>
      <c r="E10" s="78"/>
      <c r="F10" s="14">
        <f>COUNTIF(D10,"Tekort")</f>
        <v>0</v>
      </c>
      <c r="G10" s="22" t="s">
        <v>20</v>
      </c>
      <c r="H10" s="56" t="str">
        <f>IF(G13=0,"Groene zone",IF(G13=1,"Oranje zone","Rode zone"))</f>
        <v>Groene zone</v>
      </c>
      <c r="I10" s="57"/>
      <c r="J10" s="57"/>
      <c r="K10" s="58"/>
      <c r="L10" s="32"/>
      <c r="M10" s="32"/>
      <c r="N10" s="32"/>
      <c r="O10" s="40" t="s">
        <v>43</v>
      </c>
      <c r="P10" s="40" t="s">
        <v>43</v>
      </c>
      <c r="Q10" s="1"/>
      <c r="R10" s="1"/>
      <c r="AC10" s="1"/>
    </row>
    <row r="11" spans="1:29" ht="31" customHeight="1" x14ac:dyDescent="0.7">
      <c r="A11" s="3"/>
      <c r="B11" s="19" t="s">
        <v>41</v>
      </c>
      <c r="C11" s="20">
        <f>C8+D8+E8</f>
        <v>0</v>
      </c>
      <c r="D11" s="78" t="str">
        <f>IF(C11&lt;-1,"Tekort","")</f>
        <v/>
      </c>
      <c r="E11" s="78"/>
      <c r="F11" s="14">
        <f>COUNTIF(D11,"Tekort")</f>
        <v>0</v>
      </c>
      <c r="G11" s="23" t="s">
        <v>20</v>
      </c>
      <c r="H11" s="59"/>
      <c r="I11" s="60"/>
      <c r="J11" s="60"/>
      <c r="K11" s="61"/>
      <c r="L11" s="3"/>
      <c r="M11" s="3"/>
      <c r="N11" s="38"/>
      <c r="O11" s="1"/>
      <c r="P11" s="1"/>
      <c r="Q11" s="1"/>
      <c r="R11" s="1"/>
      <c r="AC11" s="1"/>
    </row>
    <row r="12" spans="1:29" ht="31" customHeight="1" x14ac:dyDescent="0.7">
      <c r="A12" s="3"/>
      <c r="B12" s="19" t="s">
        <v>40</v>
      </c>
      <c r="C12" s="21" t="str">
        <f>IF(Q6&lt;6,Q6,"")</f>
        <v/>
      </c>
      <c r="D12" s="78" t="str">
        <f>IF(Q6&lt;6,"Tekort","")</f>
        <v/>
      </c>
      <c r="E12" s="78"/>
      <c r="F12" s="14">
        <f>COUNTIF(D12,"Tekort")</f>
        <v>0</v>
      </c>
      <c r="G12" s="24" t="s">
        <v>20</v>
      </c>
      <c r="H12" s="62"/>
      <c r="I12" s="63"/>
      <c r="J12" s="63"/>
      <c r="K12" s="64"/>
      <c r="L12" s="3"/>
      <c r="M12" s="3"/>
      <c r="N12" s="1"/>
      <c r="O12" s="1"/>
      <c r="P12" s="1"/>
      <c r="Q12" s="1"/>
      <c r="R12" s="1"/>
      <c r="AC12" s="1"/>
    </row>
    <row r="13" spans="1:29" x14ac:dyDescent="0.35">
      <c r="A13" s="3"/>
      <c r="B13" s="3"/>
      <c r="C13" s="3"/>
      <c r="D13" s="33"/>
      <c r="E13" s="33"/>
      <c r="F13" s="33"/>
      <c r="G13" s="16">
        <f>SUM(F10:F12)</f>
        <v>0</v>
      </c>
      <c r="H13" s="3"/>
      <c r="I13" s="3"/>
      <c r="J13" s="3"/>
      <c r="K13" s="3"/>
      <c r="L13" s="3"/>
      <c r="M13" s="13"/>
      <c r="N13" s="17"/>
      <c r="O13" s="3"/>
      <c r="P13" s="1"/>
      <c r="Q13" s="1"/>
      <c r="R13" s="1"/>
      <c r="AC13" s="1"/>
    </row>
    <row r="14" spans="1:29" ht="36" customHeight="1" x14ac:dyDescent="0.35">
      <c r="A14" s="3"/>
      <c r="B14" s="65" t="s">
        <v>21</v>
      </c>
      <c r="C14" s="66"/>
      <c r="D14" s="67"/>
      <c r="E14" s="3"/>
      <c r="F14" s="3"/>
      <c r="G14" s="49" t="s">
        <v>22</v>
      </c>
      <c r="H14" s="49"/>
      <c r="I14" s="49" t="s">
        <v>23</v>
      </c>
      <c r="J14" s="49"/>
      <c r="K14" s="49" t="s">
        <v>24</v>
      </c>
      <c r="L14" s="49"/>
      <c r="M14" s="97" t="s">
        <v>25</v>
      </c>
      <c r="N14" s="98"/>
      <c r="O14" s="3"/>
      <c r="P14" s="1"/>
      <c r="Q14" s="1"/>
      <c r="R14" s="1"/>
      <c r="AC14" s="1"/>
    </row>
    <row r="15" spans="1:29" ht="18.5" x14ac:dyDescent="0.45">
      <c r="A15" s="3"/>
      <c r="B15" s="68" t="s">
        <v>26</v>
      </c>
      <c r="C15" s="69"/>
      <c r="D15" s="70"/>
      <c r="E15" s="3"/>
      <c r="F15" s="25" t="s">
        <v>27</v>
      </c>
      <c r="G15" s="53" t="s">
        <v>28</v>
      </c>
      <c r="H15" s="53"/>
      <c r="I15" s="53" t="s">
        <v>61</v>
      </c>
      <c r="J15" s="53"/>
      <c r="K15" s="48"/>
      <c r="L15" s="48"/>
      <c r="M15" s="83"/>
      <c r="N15" s="84"/>
      <c r="O15" s="26" t="s">
        <v>30</v>
      </c>
      <c r="P15" s="1"/>
      <c r="Q15" s="1"/>
      <c r="R15" s="1"/>
      <c r="AC15" s="1"/>
    </row>
    <row r="16" spans="1:29" ht="18.5" x14ac:dyDescent="0.45">
      <c r="A16" s="3"/>
      <c r="B16" s="41" t="s">
        <v>31</v>
      </c>
      <c r="C16" s="42"/>
      <c r="D16" s="43"/>
      <c r="E16" s="3"/>
      <c r="F16" s="25" t="s">
        <v>27</v>
      </c>
      <c r="G16" s="51" t="s">
        <v>32</v>
      </c>
      <c r="H16" s="51"/>
      <c r="I16" s="53" t="s">
        <v>62</v>
      </c>
      <c r="J16" s="53"/>
      <c r="K16" s="47" t="s">
        <v>61</v>
      </c>
      <c r="L16" s="47"/>
      <c r="M16" s="83"/>
      <c r="N16" s="84"/>
      <c r="O16" s="26" t="s">
        <v>30</v>
      </c>
      <c r="P16" s="1"/>
      <c r="Q16" s="1"/>
      <c r="R16" s="1"/>
      <c r="AC16" s="1"/>
    </row>
    <row r="17" spans="1:29" ht="18.5" x14ac:dyDescent="0.45">
      <c r="A17" s="3"/>
      <c r="B17" s="44" t="s">
        <v>49</v>
      </c>
      <c r="C17" s="45"/>
      <c r="D17" s="46"/>
      <c r="E17" s="3"/>
      <c r="F17" s="25" t="s">
        <v>27</v>
      </c>
      <c r="G17" s="52" t="s">
        <v>35</v>
      </c>
      <c r="H17" s="52"/>
      <c r="I17" s="54" t="s">
        <v>63</v>
      </c>
      <c r="J17" s="54"/>
      <c r="K17" s="54" t="s">
        <v>64</v>
      </c>
      <c r="L17" s="54"/>
      <c r="M17" s="54" t="s">
        <v>65</v>
      </c>
      <c r="N17" s="54"/>
      <c r="O17" s="26" t="s">
        <v>30</v>
      </c>
      <c r="P17" s="1"/>
      <c r="Q17" s="1"/>
      <c r="R17" s="1"/>
      <c r="AC17" s="1"/>
    </row>
    <row r="18" spans="1:29" ht="18.5" x14ac:dyDescent="0.4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7"/>
      <c r="R18" s="3"/>
      <c r="AC18" s="1"/>
    </row>
    <row r="19" spans="1:29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AC19" s="1"/>
    </row>
    <row r="20" spans="1:29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AC20" s="1"/>
    </row>
    <row r="21" spans="1:29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AC21" s="1"/>
    </row>
    <row r="22" spans="1:29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AC22" s="1"/>
    </row>
    <row r="23" spans="1:29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AC23" s="1"/>
    </row>
    <row r="24" spans="1:29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2"/>
      <c r="AC24" s="1"/>
    </row>
    <row r="25" spans="1:29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AC25" s="1"/>
    </row>
    <row r="26" spans="1:29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AC26" s="1"/>
    </row>
    <row r="27" spans="1:29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AC27" s="1"/>
    </row>
    <row r="28" spans="1:29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AC28" s="1"/>
    </row>
    <row r="29" spans="1:29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AC29" s="1"/>
    </row>
    <row r="30" spans="1:29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AC30" s="1"/>
    </row>
    <row r="31" spans="1:29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AC31" s="1"/>
    </row>
    <row r="32" spans="1:29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AC32" s="1"/>
    </row>
    <row r="33" spans="1:29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AC33" s="1"/>
    </row>
    <row r="34" spans="1:29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AC34" s="1"/>
    </row>
    <row r="35" spans="1:29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AC35" s="1"/>
    </row>
    <row r="36" spans="1:29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AC36" s="1"/>
    </row>
    <row r="37" spans="1:29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AC37" s="1"/>
    </row>
    <row r="38" spans="1:29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AC38" s="1"/>
    </row>
    <row r="39" spans="1:29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AC39" s="1"/>
    </row>
    <row r="40" spans="1:29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AC40" s="1"/>
    </row>
    <row r="41" spans="1:29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AC41" s="1"/>
    </row>
    <row r="42" spans="1:29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AC42" s="1"/>
    </row>
    <row r="43" spans="1:29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AC43" s="1"/>
    </row>
    <row r="44" spans="1:29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AC44" s="1"/>
    </row>
    <row r="45" spans="1:29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AC45" s="1"/>
    </row>
    <row r="46" spans="1:29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AC46" s="1"/>
    </row>
    <row r="47" spans="1:29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AC47" s="1"/>
    </row>
    <row r="48" spans="1:29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AC48" s="1"/>
    </row>
    <row r="49" spans="1:29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AC49" s="1"/>
    </row>
    <row r="50" spans="1:29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AC50" s="1"/>
    </row>
    <row r="51" spans="1:29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AC51" s="1"/>
    </row>
    <row r="52" spans="1:29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AC52" s="1"/>
    </row>
    <row r="53" spans="1:29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AC53" s="1"/>
    </row>
    <row r="54" spans="1:29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AC54" s="1"/>
    </row>
    <row r="55" spans="1:29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AC55" s="1"/>
    </row>
    <row r="56" spans="1:29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AC56" s="1"/>
    </row>
    <row r="57" spans="1:29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AC57" s="1"/>
    </row>
    <row r="58" spans="1:29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AC58" s="1"/>
    </row>
    <row r="59" spans="1:29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AC59" s="1"/>
    </row>
    <row r="60" spans="1:29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AC60" s="1"/>
    </row>
    <row r="61" spans="1:29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AC61" s="1"/>
    </row>
    <row r="62" spans="1:29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AC62" s="1"/>
    </row>
    <row r="63" spans="1:29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AC63" s="1"/>
    </row>
    <row r="64" spans="1:29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AC64" s="1"/>
    </row>
    <row r="65" spans="1:29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AC65" s="1"/>
    </row>
    <row r="66" spans="1:29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AC66" s="1"/>
    </row>
    <row r="67" spans="1:29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AC67" s="1"/>
    </row>
    <row r="68" spans="1:29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AC68" s="1"/>
    </row>
    <row r="69" spans="1:29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AC69" s="1"/>
    </row>
    <row r="70" spans="1:29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AC70" s="1"/>
    </row>
    <row r="71" spans="1:29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AC71" s="1"/>
    </row>
    <row r="72" spans="1:29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AC72" s="1"/>
    </row>
    <row r="73" spans="1:29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AC73" s="1"/>
    </row>
    <row r="74" spans="1:29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AC74" s="1"/>
    </row>
    <row r="75" spans="1:29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AC75" s="1"/>
    </row>
    <row r="76" spans="1:29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AC76" s="1"/>
    </row>
    <row r="77" spans="1:29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AC77" s="1"/>
    </row>
    <row r="78" spans="1:29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AC78" s="1"/>
    </row>
    <row r="79" spans="1:29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AC79" s="1"/>
    </row>
    <row r="80" spans="1:29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AC80" s="1"/>
    </row>
    <row r="81" spans="1:29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AC81" s="1"/>
    </row>
    <row r="82" spans="1:29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AC82" s="1"/>
    </row>
    <row r="83" spans="1:29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AC83" s="1"/>
    </row>
    <row r="84" spans="1:29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AC84" s="1"/>
    </row>
    <row r="85" spans="1:29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AC85" s="1"/>
    </row>
    <row r="86" spans="1:29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AC86" s="1"/>
    </row>
    <row r="87" spans="1:29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AC87" s="1"/>
    </row>
    <row r="88" spans="1:29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AC88" s="1"/>
    </row>
    <row r="89" spans="1:29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AC89" s="1"/>
    </row>
    <row r="90" spans="1:29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AC90" s="1"/>
    </row>
    <row r="91" spans="1:29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AC91" s="1"/>
    </row>
    <row r="92" spans="1:29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AC92" s="1"/>
    </row>
    <row r="93" spans="1:29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AC93" s="1"/>
    </row>
    <row r="94" spans="1:29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AC94" s="1"/>
    </row>
    <row r="95" spans="1:29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AC95" s="1"/>
    </row>
    <row r="96" spans="1:29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AC96" s="1"/>
    </row>
    <row r="97" spans="1:29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AC97" s="1"/>
    </row>
    <row r="98" spans="1:29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AC98" s="1"/>
    </row>
    <row r="99" spans="1:29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AC99" s="1"/>
    </row>
    <row r="100" spans="1:29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AC100" s="1"/>
    </row>
    <row r="101" spans="1:29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AC101" s="1"/>
    </row>
    <row r="102" spans="1:29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AC102" s="1"/>
    </row>
    <row r="103" spans="1:29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AC103" s="1"/>
    </row>
    <row r="104" spans="1:29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AC104" s="1"/>
    </row>
    <row r="105" spans="1:29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AC105" s="1"/>
    </row>
    <row r="106" spans="1:29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AC106" s="1"/>
    </row>
    <row r="107" spans="1:29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AC107" s="1"/>
    </row>
    <row r="108" spans="1:29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AC108" s="1"/>
    </row>
    <row r="109" spans="1:29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AC109" s="1"/>
    </row>
    <row r="110" spans="1:29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AC110" s="1"/>
    </row>
    <row r="111" spans="1:29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AC111" s="1"/>
    </row>
    <row r="112" spans="1:29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AC112" s="1"/>
    </row>
    <row r="113" spans="1:29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AC113" s="1"/>
    </row>
    <row r="114" spans="1:29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AC114" s="1"/>
    </row>
    <row r="115" spans="1:29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AC115" s="1"/>
    </row>
    <row r="116" spans="1:29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AC116" s="1"/>
    </row>
    <row r="117" spans="1:29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AC117" s="1"/>
    </row>
    <row r="118" spans="1:29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AC118" s="1"/>
    </row>
    <row r="119" spans="1:29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AC119" s="1"/>
    </row>
    <row r="120" spans="1:29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AC120" s="1"/>
    </row>
    <row r="121" spans="1:29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AC121" s="1"/>
    </row>
    <row r="122" spans="1:29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AC122" s="1"/>
    </row>
    <row r="123" spans="1:29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AC123" s="1"/>
    </row>
    <row r="124" spans="1:29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AC124" s="1"/>
    </row>
    <row r="125" spans="1:29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AC125" s="1"/>
    </row>
    <row r="126" spans="1:29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AC126" s="1"/>
    </row>
    <row r="127" spans="1:29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AC127" s="1"/>
    </row>
    <row r="128" spans="1:29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AC128" s="1"/>
    </row>
    <row r="129" spans="1:29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AC129" s="1"/>
    </row>
    <row r="130" spans="1:29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AC130" s="1"/>
    </row>
    <row r="131" spans="1:29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AC131" s="1"/>
    </row>
    <row r="132" spans="1:29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AC132" s="1"/>
    </row>
    <row r="133" spans="1:29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AC133" s="1"/>
    </row>
    <row r="134" spans="1:29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AC134" s="1"/>
    </row>
    <row r="135" spans="1:29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AC135" s="1"/>
    </row>
    <row r="136" spans="1:29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AC136" s="1"/>
    </row>
    <row r="137" spans="1:29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AC137" s="1"/>
    </row>
    <row r="138" spans="1:29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AC138" s="1"/>
    </row>
    <row r="139" spans="1:29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AC139" s="1"/>
    </row>
    <row r="140" spans="1:29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AC140" s="1"/>
    </row>
    <row r="141" spans="1:29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AC141" s="1"/>
    </row>
    <row r="142" spans="1:29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AC142" s="1"/>
    </row>
    <row r="143" spans="1:29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AC143" s="1"/>
    </row>
    <row r="144" spans="1:29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AC144" s="1"/>
    </row>
    <row r="145" spans="1:29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AC145" s="1"/>
    </row>
    <row r="146" spans="1:29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AC146" s="1"/>
    </row>
    <row r="147" spans="1:29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AC147" s="1"/>
    </row>
    <row r="148" spans="1:29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AC148" s="1"/>
    </row>
    <row r="149" spans="1:29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AC149" s="1"/>
    </row>
    <row r="150" spans="1:29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AC150" s="1"/>
    </row>
    <row r="151" spans="1:29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AC151" s="1"/>
    </row>
    <row r="152" spans="1:29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AC152" s="1"/>
    </row>
    <row r="153" spans="1:29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AC153" s="1"/>
    </row>
    <row r="154" spans="1:29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AC154" s="1"/>
    </row>
    <row r="155" spans="1:29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AC155" s="1"/>
    </row>
    <row r="156" spans="1:29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AC156" s="1"/>
    </row>
    <row r="157" spans="1:29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AC157" s="1"/>
    </row>
    <row r="158" spans="1:29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AC158" s="1"/>
    </row>
    <row r="159" spans="1:29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AC159" s="1"/>
    </row>
    <row r="160" spans="1:29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AC160" s="1"/>
    </row>
    <row r="161" spans="1:29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AC161" s="1"/>
    </row>
    <row r="162" spans="1:29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AC162" s="1"/>
    </row>
    <row r="163" spans="1:29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AC163" s="1"/>
    </row>
    <row r="164" spans="1:29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AC164" s="1"/>
    </row>
    <row r="165" spans="1:29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AC165" s="1"/>
    </row>
    <row r="166" spans="1:29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AC166" s="1"/>
    </row>
    <row r="167" spans="1:29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AC167" s="1"/>
    </row>
    <row r="168" spans="1:29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AC168" s="1"/>
    </row>
    <row r="169" spans="1:29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AC169" s="1"/>
    </row>
    <row r="170" spans="1:29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AC170" s="1"/>
    </row>
    <row r="171" spans="1:29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AC171" s="1"/>
    </row>
    <row r="172" spans="1:29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AC172" s="1"/>
    </row>
    <row r="173" spans="1:29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AC173" s="1"/>
    </row>
    <row r="174" spans="1:29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AC174" s="1"/>
    </row>
    <row r="175" spans="1:29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AC175" s="1"/>
    </row>
    <row r="176" spans="1:29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AC176" s="1"/>
    </row>
    <row r="177" spans="1:29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AC177" s="1"/>
    </row>
    <row r="178" spans="1:29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AC178" s="1"/>
    </row>
    <row r="179" spans="1:29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AC179" s="1"/>
    </row>
    <row r="180" spans="1:29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AC180" s="1"/>
    </row>
    <row r="181" spans="1:29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AC181" s="1"/>
    </row>
    <row r="182" spans="1:29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AC182" s="1"/>
    </row>
    <row r="183" spans="1:29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AC183" s="1"/>
    </row>
    <row r="184" spans="1:29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AC184" s="1"/>
    </row>
    <row r="185" spans="1:29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AC185" s="1"/>
    </row>
    <row r="186" spans="1:29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AC186" s="1"/>
    </row>
    <row r="187" spans="1:29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AC187" s="1"/>
    </row>
    <row r="188" spans="1:29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AC188" s="1"/>
    </row>
    <row r="189" spans="1:29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AC189" s="1"/>
    </row>
    <row r="190" spans="1:29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AC190" s="1"/>
    </row>
    <row r="191" spans="1:29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AC191" s="1"/>
    </row>
    <row r="192" spans="1:29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AC192" s="1"/>
    </row>
    <row r="193" spans="1:29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AC193" s="1"/>
    </row>
    <row r="194" spans="1:29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AC194" s="1"/>
    </row>
    <row r="195" spans="1:29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AC195" s="1"/>
    </row>
    <row r="196" spans="1:29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AC196" s="1"/>
    </row>
    <row r="197" spans="1:29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AC197" s="1"/>
    </row>
    <row r="198" spans="1:29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AC198" s="1"/>
    </row>
    <row r="199" spans="1:29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AC199" s="1"/>
    </row>
    <row r="200" spans="1:29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AC200" s="1"/>
    </row>
    <row r="201" spans="1:29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AC201" s="1"/>
    </row>
    <row r="202" spans="1:29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AC202" s="1"/>
    </row>
    <row r="203" spans="1:29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AC203" s="1"/>
    </row>
    <row r="204" spans="1:29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AC204" s="1"/>
    </row>
    <row r="205" spans="1:29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AC205" s="1"/>
    </row>
    <row r="206" spans="1:29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AC206" s="1"/>
    </row>
    <row r="207" spans="1:29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AC207" s="1"/>
    </row>
    <row r="208" spans="1:29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AC208" s="1"/>
    </row>
    <row r="209" spans="1:29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AC209" s="1"/>
    </row>
    <row r="210" spans="1:29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AC210" s="1"/>
    </row>
    <row r="211" spans="1:29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AC211" s="1"/>
    </row>
    <row r="212" spans="1:29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AC212" s="1"/>
    </row>
    <row r="213" spans="1:29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AC213" s="1"/>
    </row>
    <row r="214" spans="1:29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AC214" s="1"/>
    </row>
    <row r="215" spans="1:29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AC215" s="1"/>
    </row>
    <row r="216" spans="1:29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AC216" s="1"/>
    </row>
    <row r="217" spans="1:29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AC217" s="1"/>
    </row>
    <row r="218" spans="1:29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AC218" s="1"/>
    </row>
    <row r="219" spans="1:29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AC219" s="1"/>
    </row>
    <row r="220" spans="1:29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AC220" s="1"/>
    </row>
    <row r="221" spans="1:29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AC221" s="1"/>
    </row>
    <row r="222" spans="1:29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AC222" s="1"/>
    </row>
    <row r="223" spans="1:29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AC223" s="1"/>
    </row>
    <row r="224" spans="1:29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AC224" s="1"/>
    </row>
    <row r="225" spans="1:29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AC225" s="1"/>
    </row>
    <row r="226" spans="1:29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AC226" s="1"/>
    </row>
    <row r="227" spans="1:29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AC227" s="1"/>
    </row>
    <row r="228" spans="1:29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29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</sheetData>
  <sheetProtection sheet="1" objects="1" scenarios="1"/>
  <mergeCells count="28">
    <mergeCell ref="M14:N14"/>
    <mergeCell ref="M15:N15"/>
    <mergeCell ref="B14:D14"/>
    <mergeCell ref="G14:H14"/>
    <mergeCell ref="B1:B2"/>
    <mergeCell ref="J1:Q2"/>
    <mergeCell ref="C3:E3"/>
    <mergeCell ref="L3:Q3"/>
    <mergeCell ref="D10:E10"/>
    <mergeCell ref="H10:K12"/>
    <mergeCell ref="D11:E11"/>
    <mergeCell ref="D12:E12"/>
    <mergeCell ref="I14:J14"/>
    <mergeCell ref="K14:L14"/>
    <mergeCell ref="B15:D15"/>
    <mergeCell ref="G15:H15"/>
    <mergeCell ref="I15:J15"/>
    <mergeCell ref="K15:L15"/>
    <mergeCell ref="M17:N17"/>
    <mergeCell ref="M16:N16"/>
    <mergeCell ref="B16:D16"/>
    <mergeCell ref="G16:H16"/>
    <mergeCell ref="I16:J16"/>
    <mergeCell ref="K16:L16"/>
    <mergeCell ref="B17:D17"/>
    <mergeCell ref="G17:H17"/>
    <mergeCell ref="I17:J17"/>
    <mergeCell ref="K17:L17"/>
  </mergeCells>
  <phoneticPr fontId="13" type="noConversion"/>
  <conditionalFormatting sqref="C6:N6">
    <cfRule type="cellIs" dxfId="34" priority="13" operator="lessThan">
      <formula>6</formula>
    </cfRule>
  </conditionalFormatting>
  <conditionalFormatting sqref="D10:E12">
    <cfRule type="containsText" dxfId="33" priority="17" operator="containsText" text="Tekort">
      <formula>NOT(ISERROR(SEARCH("Tekort",D10)))</formula>
    </cfRule>
  </conditionalFormatting>
  <conditionalFormatting sqref="F15">
    <cfRule type="expression" dxfId="32" priority="11">
      <formula>$G$13=0</formula>
    </cfRule>
  </conditionalFormatting>
  <conditionalFormatting sqref="F16">
    <cfRule type="expression" dxfId="31" priority="10">
      <formula>$G$13=1</formula>
    </cfRule>
  </conditionalFormatting>
  <conditionalFormatting sqref="F17">
    <cfRule type="expression" dxfId="30" priority="9">
      <formula>$G$13&gt;1</formula>
    </cfRule>
  </conditionalFormatting>
  <conditionalFormatting sqref="G10">
    <cfRule type="expression" dxfId="29" priority="2">
      <formula>$G$13&gt;1</formula>
    </cfRule>
    <cfRule type="expression" dxfId="28" priority="6">
      <formula>$E$12=0</formula>
    </cfRule>
  </conditionalFormatting>
  <conditionalFormatting sqref="G11">
    <cfRule type="expression" dxfId="27" priority="3">
      <formula>$G$13&gt;1</formula>
    </cfRule>
    <cfRule type="expression" dxfId="26" priority="5">
      <formula>$G$13=0</formula>
    </cfRule>
  </conditionalFormatting>
  <conditionalFormatting sqref="G12">
    <cfRule type="expression" dxfId="25" priority="4">
      <formula>$G$13&gt;0</formula>
    </cfRule>
  </conditionalFormatting>
  <conditionalFormatting sqref="H10">
    <cfRule type="cellIs" dxfId="24" priority="14" operator="equal">
      <formula>"Groene zone"</formula>
    </cfRule>
    <cfRule type="cellIs" dxfId="23" priority="15" operator="equal">
      <formula>"Oranje zone"</formula>
    </cfRule>
    <cfRule type="cellIs" dxfId="22" priority="16" operator="equal">
      <formula>$H$10</formula>
    </cfRule>
  </conditionalFormatting>
  <conditionalFormatting sqref="O15">
    <cfRule type="expression" dxfId="21" priority="12">
      <formula>$G$13=0</formula>
    </cfRule>
  </conditionalFormatting>
  <conditionalFormatting sqref="O16">
    <cfRule type="expression" dxfId="20" priority="7">
      <formula>$G$13=1</formula>
    </cfRule>
  </conditionalFormatting>
  <conditionalFormatting sqref="O17">
    <cfRule type="expression" dxfId="19" priority="8">
      <formula>$G$13&gt;1</formula>
    </cfRule>
  </conditionalFormatting>
  <conditionalFormatting sqref="O6:P6">
    <cfRule type="cellIs" dxfId="18" priority="1" operator="lessThan">
      <formula>6</formula>
    </cfRule>
  </conditionalFormatting>
  <dataValidations count="1">
    <dataValidation type="list" allowBlank="1" showInputMessage="1" showErrorMessage="1" sqref="O5:P5" xr:uid="{DDC63C30-A27B-4980-B920-B673A13F3CCA}">
      <formula1>$O$7:$O$10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CB540-FE5B-4EF9-BA0D-E1867AAFD70E}">
  <dimension ref="A1:AC229"/>
  <sheetViews>
    <sheetView tabSelected="1" zoomScale="85" zoomScaleNormal="85" workbookViewId="0">
      <selection activeCell="O4" sqref="O4"/>
    </sheetView>
  </sheetViews>
  <sheetFormatPr defaultRowHeight="14.5" x14ac:dyDescent="0.35"/>
  <cols>
    <col min="1" max="1" width="4.1796875" customWidth="1"/>
    <col min="2" max="2" width="23.26953125" bestFit="1" customWidth="1"/>
    <col min="3" max="16" width="8.54296875" customWidth="1"/>
    <col min="17" max="17" width="13.453125" customWidth="1"/>
    <col min="18" max="18" width="5.1796875" customWidth="1"/>
    <col min="19" max="28" width="8.7265625" style="1"/>
  </cols>
  <sheetData>
    <row r="1" spans="1:29" x14ac:dyDescent="0.35">
      <c r="A1" s="3"/>
      <c r="B1" s="55" t="s">
        <v>0</v>
      </c>
      <c r="C1" s="3"/>
      <c r="D1" s="3"/>
      <c r="E1" s="3"/>
      <c r="F1" s="3"/>
      <c r="G1" s="3"/>
      <c r="H1" s="3"/>
      <c r="I1" s="3"/>
      <c r="J1" s="71" t="s">
        <v>1</v>
      </c>
      <c r="K1" s="72"/>
      <c r="L1" s="72"/>
      <c r="M1" s="72"/>
      <c r="N1" s="72"/>
      <c r="O1" s="72"/>
      <c r="P1" s="72"/>
      <c r="Q1" s="73"/>
      <c r="R1" s="3"/>
      <c r="AC1" s="1"/>
    </row>
    <row r="2" spans="1:29" x14ac:dyDescent="0.35">
      <c r="A2" s="3"/>
      <c r="B2" s="55"/>
      <c r="C2" s="3"/>
      <c r="D2" s="3"/>
      <c r="E2" s="3"/>
      <c r="F2" s="3"/>
      <c r="G2" s="3"/>
      <c r="H2" s="3"/>
      <c r="I2" s="3"/>
      <c r="J2" s="74"/>
      <c r="K2" s="75"/>
      <c r="L2" s="75"/>
      <c r="M2" s="75"/>
      <c r="N2" s="75"/>
      <c r="O2" s="75"/>
      <c r="P2" s="75"/>
      <c r="Q2" s="76"/>
      <c r="R2" s="3"/>
      <c r="AC2" s="1"/>
    </row>
    <row r="3" spans="1:29" ht="18.5" x14ac:dyDescent="0.45">
      <c r="A3" s="3"/>
      <c r="B3" s="4" t="s">
        <v>2</v>
      </c>
      <c r="C3" s="77"/>
      <c r="D3" s="77"/>
      <c r="E3" s="77"/>
      <c r="F3" s="28"/>
      <c r="G3" s="28"/>
      <c r="H3" s="28"/>
      <c r="I3" s="3"/>
      <c r="J3" s="4" t="s">
        <v>3</v>
      </c>
      <c r="K3" s="5"/>
      <c r="L3" s="79" t="s">
        <v>39</v>
      </c>
      <c r="M3" s="80"/>
      <c r="N3" s="80"/>
      <c r="O3" s="80"/>
      <c r="P3" s="80"/>
      <c r="Q3" s="81"/>
      <c r="R3" s="3"/>
      <c r="AC3" s="1"/>
    </row>
    <row r="4" spans="1:29" ht="14.5" customHeight="1" x14ac:dyDescent="0.35">
      <c r="A4" s="3"/>
      <c r="B4" s="18"/>
      <c r="C4" s="11" t="s">
        <v>5</v>
      </c>
      <c r="D4" s="11" t="s">
        <v>4</v>
      </c>
      <c r="E4" s="11" t="s">
        <v>9</v>
      </c>
      <c r="F4" s="6" t="s">
        <v>8</v>
      </c>
      <c r="G4" s="6" t="s">
        <v>70</v>
      </c>
      <c r="H4" s="6" t="s">
        <v>11</v>
      </c>
      <c r="I4" s="6" t="s">
        <v>60</v>
      </c>
      <c r="J4" s="6" t="s">
        <v>7</v>
      </c>
      <c r="K4" s="6" t="s">
        <v>58</v>
      </c>
      <c r="L4" s="6" t="s">
        <v>59</v>
      </c>
      <c r="M4" s="37" t="s">
        <v>68</v>
      </c>
      <c r="N4" s="37" t="s">
        <v>69</v>
      </c>
      <c r="O4" s="29" t="s">
        <v>12</v>
      </c>
      <c r="P4" s="29" t="s">
        <v>14</v>
      </c>
      <c r="Q4" s="6" t="s">
        <v>15</v>
      </c>
      <c r="R4" s="3"/>
      <c r="AC4" s="1"/>
    </row>
    <row r="5" spans="1:29" x14ac:dyDescent="0.35">
      <c r="A5" s="3"/>
      <c r="B5" s="7" t="s">
        <v>16</v>
      </c>
      <c r="C5" s="8">
        <v>6</v>
      </c>
      <c r="D5" s="8">
        <v>6</v>
      </c>
      <c r="E5" s="8">
        <v>6</v>
      </c>
      <c r="F5" s="8">
        <v>6</v>
      </c>
      <c r="G5" s="8">
        <v>6</v>
      </c>
      <c r="H5" s="8">
        <v>6</v>
      </c>
      <c r="I5" s="8">
        <v>6</v>
      </c>
      <c r="J5" s="8">
        <v>6</v>
      </c>
      <c r="K5" s="8">
        <v>6</v>
      </c>
      <c r="L5" s="8">
        <v>6</v>
      </c>
      <c r="M5" s="8">
        <v>6</v>
      </c>
      <c r="N5" s="8">
        <v>6</v>
      </c>
      <c r="O5" s="30" t="s">
        <v>44</v>
      </c>
      <c r="P5" s="30" t="s">
        <v>44</v>
      </c>
      <c r="Q5" s="9">
        <f>AVERAGE(C5:N5)</f>
        <v>6</v>
      </c>
      <c r="R5" s="3"/>
      <c r="AC5" s="1"/>
    </row>
    <row r="6" spans="1:29" x14ac:dyDescent="0.35">
      <c r="A6" s="3"/>
      <c r="B6" s="10" t="s">
        <v>17</v>
      </c>
      <c r="C6" s="11">
        <f>ROUND(C5,0)</f>
        <v>6</v>
      </c>
      <c r="D6" s="11">
        <f t="shared" ref="D6:M6" si="0">ROUND(D5,0)</f>
        <v>6</v>
      </c>
      <c r="E6" s="11">
        <f t="shared" si="0"/>
        <v>6</v>
      </c>
      <c r="F6" s="12">
        <f t="shared" si="0"/>
        <v>6</v>
      </c>
      <c r="G6" s="12">
        <f t="shared" si="0"/>
        <v>6</v>
      </c>
      <c r="H6" s="12">
        <f t="shared" si="0"/>
        <v>6</v>
      </c>
      <c r="I6" s="12">
        <f t="shared" si="0"/>
        <v>6</v>
      </c>
      <c r="J6" s="12">
        <f t="shared" si="0"/>
        <v>6</v>
      </c>
      <c r="K6" s="12">
        <f t="shared" si="0"/>
        <v>6</v>
      </c>
      <c r="L6" s="12">
        <f t="shared" si="0"/>
        <v>6</v>
      </c>
      <c r="M6" s="12">
        <f t="shared" si="0"/>
        <v>6</v>
      </c>
      <c r="N6" s="12">
        <f t="shared" ref="N6" si="1">ROUND(N5,0)</f>
        <v>6</v>
      </c>
      <c r="O6" s="31" t="str">
        <f>O5</f>
        <v>o/v/g</v>
      </c>
      <c r="P6" s="31" t="str">
        <f>P5</f>
        <v>o/v/g</v>
      </c>
      <c r="Q6" s="34">
        <f>AVERAGE(C6:N6)</f>
        <v>6</v>
      </c>
      <c r="R6" s="3"/>
      <c r="AC6" s="1"/>
    </row>
    <row r="7" spans="1:29" x14ac:dyDescent="0.35">
      <c r="A7" s="3"/>
      <c r="B7" s="13"/>
      <c r="C7" s="14">
        <f t="shared" ref="C7:M7" si="2">C6-6</f>
        <v>0</v>
      </c>
      <c r="D7" s="14">
        <f t="shared" si="2"/>
        <v>0</v>
      </c>
      <c r="E7" s="14">
        <f t="shared" si="2"/>
        <v>0</v>
      </c>
      <c r="F7" s="14">
        <f t="shared" si="2"/>
        <v>0</v>
      </c>
      <c r="G7" s="14">
        <f t="shared" si="2"/>
        <v>0</v>
      </c>
      <c r="H7" s="14">
        <f t="shared" si="2"/>
        <v>0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ref="N7" si="3">N6-6</f>
        <v>0</v>
      </c>
      <c r="O7" s="14" t="s">
        <v>44</v>
      </c>
      <c r="P7" s="14" t="s">
        <v>44</v>
      </c>
      <c r="Q7" s="3"/>
      <c r="R7" s="3"/>
      <c r="AC7" s="1"/>
    </row>
    <row r="8" spans="1:29" x14ac:dyDescent="0.35">
      <c r="A8" s="3"/>
      <c r="B8" s="7" t="s">
        <v>18</v>
      </c>
      <c r="C8" s="6">
        <f>IF(C7&lt;0,C7,0)</f>
        <v>0</v>
      </c>
      <c r="D8" s="6">
        <f t="shared" ref="D8:M8" si="4">IF(D7&lt;0,D7,0)</f>
        <v>0</v>
      </c>
      <c r="E8" s="6">
        <f t="shared" si="4"/>
        <v>0</v>
      </c>
      <c r="F8" s="6">
        <f t="shared" si="4"/>
        <v>0</v>
      </c>
      <c r="G8" s="6">
        <f t="shared" si="4"/>
        <v>0</v>
      </c>
      <c r="H8" s="6">
        <f t="shared" si="4"/>
        <v>0</v>
      </c>
      <c r="I8" s="6">
        <f t="shared" si="4"/>
        <v>0</v>
      </c>
      <c r="J8" s="6">
        <f t="shared" si="4"/>
        <v>0</v>
      </c>
      <c r="K8" s="6">
        <f t="shared" si="4"/>
        <v>0</v>
      </c>
      <c r="L8" s="6">
        <f t="shared" si="4"/>
        <v>0</v>
      </c>
      <c r="M8" s="6">
        <f t="shared" si="4"/>
        <v>0</v>
      </c>
      <c r="N8" s="6">
        <f t="shared" ref="N8" si="5">IF(N7&lt;0,N7,0)</f>
        <v>0</v>
      </c>
      <c r="O8" s="14" t="s">
        <v>38</v>
      </c>
      <c r="P8" s="14" t="s">
        <v>38</v>
      </c>
      <c r="Q8" s="3"/>
      <c r="R8" s="3"/>
      <c r="AC8" s="1"/>
    </row>
    <row r="9" spans="1:29" x14ac:dyDescent="0.35">
      <c r="A9" s="3"/>
      <c r="B9" s="13"/>
      <c r="C9" s="15"/>
      <c r="D9" s="32"/>
      <c r="E9" s="32"/>
      <c r="F9" s="32"/>
      <c r="G9" s="15"/>
      <c r="H9" s="15"/>
      <c r="I9" s="15"/>
      <c r="J9" s="15"/>
      <c r="K9" s="32"/>
      <c r="L9" s="32"/>
      <c r="M9" s="16" t="s">
        <v>68</v>
      </c>
      <c r="N9" s="16" t="s">
        <v>69</v>
      </c>
      <c r="O9" s="14" t="s">
        <v>42</v>
      </c>
      <c r="P9" s="14" t="s">
        <v>42</v>
      </c>
      <c r="Q9" s="38"/>
      <c r="R9" s="1"/>
      <c r="AC9" s="1"/>
    </row>
    <row r="10" spans="1:29" ht="31" customHeight="1" x14ac:dyDescent="0.7">
      <c r="A10" s="3"/>
      <c r="B10" s="19" t="s">
        <v>19</v>
      </c>
      <c r="C10" s="20">
        <f>SUM(C8:O8)</f>
        <v>0</v>
      </c>
      <c r="D10" s="78" t="str">
        <f>IF(C10&lt;-3,"Tekort","")</f>
        <v/>
      </c>
      <c r="E10" s="78"/>
      <c r="F10" s="14">
        <f>COUNTIF(D10,"Tekort")</f>
        <v>0</v>
      </c>
      <c r="G10" s="22" t="s">
        <v>20</v>
      </c>
      <c r="H10" s="56" t="str">
        <f>IF(G13=0,"Groene zone",IF(G13=1,"Oranje zone","Rode zone"))</f>
        <v>Groene zone</v>
      </c>
      <c r="I10" s="57"/>
      <c r="J10" s="57"/>
      <c r="K10" s="58"/>
      <c r="L10" s="32"/>
      <c r="M10" s="16" t="s">
        <v>51</v>
      </c>
      <c r="N10" s="16" t="s">
        <v>51</v>
      </c>
      <c r="O10" s="40" t="s">
        <v>43</v>
      </c>
      <c r="P10" s="40" t="s">
        <v>43</v>
      </c>
      <c r="Q10" s="38"/>
      <c r="R10" s="1"/>
      <c r="AC10" s="1"/>
    </row>
    <row r="11" spans="1:29" ht="31" customHeight="1" x14ac:dyDescent="0.7">
      <c r="A11" s="3"/>
      <c r="B11" s="19" t="s">
        <v>41</v>
      </c>
      <c r="C11" s="20">
        <f>C8+D8+E8</f>
        <v>0</v>
      </c>
      <c r="D11" s="78" t="str">
        <f>IF(C11&lt;-1,"Tekort","")</f>
        <v/>
      </c>
      <c r="E11" s="78"/>
      <c r="F11" s="14">
        <f>COUNTIF(D11,"Tekort")</f>
        <v>0</v>
      </c>
      <c r="G11" s="23" t="s">
        <v>20</v>
      </c>
      <c r="H11" s="59"/>
      <c r="I11" s="60"/>
      <c r="J11" s="60"/>
      <c r="K11" s="61"/>
      <c r="L11" s="33"/>
      <c r="M11" s="16" t="s">
        <v>6</v>
      </c>
      <c r="N11" s="16" t="s">
        <v>6</v>
      </c>
      <c r="O11" s="38"/>
      <c r="P11" s="38"/>
      <c r="Q11" s="38"/>
      <c r="R11" s="1"/>
      <c r="AC11" s="1"/>
    </row>
    <row r="12" spans="1:29" ht="31" customHeight="1" x14ac:dyDescent="0.7">
      <c r="A12" s="3"/>
      <c r="B12" s="19" t="s">
        <v>40</v>
      </c>
      <c r="C12" s="21" t="str">
        <f>IF(Q6&lt;6,Q6,"")</f>
        <v/>
      </c>
      <c r="D12" s="78" t="str">
        <f>IF(Q6&lt;6,"Tekort","")</f>
        <v/>
      </c>
      <c r="E12" s="78"/>
      <c r="F12" s="14">
        <f>COUNTIF(D12,"Tekort")</f>
        <v>0</v>
      </c>
      <c r="G12" s="24" t="s">
        <v>20</v>
      </c>
      <c r="H12" s="62"/>
      <c r="I12" s="63"/>
      <c r="J12" s="63"/>
      <c r="K12" s="64"/>
      <c r="L12" s="3"/>
      <c r="M12" s="16" t="s">
        <v>53</v>
      </c>
      <c r="N12" s="16" t="s">
        <v>53</v>
      </c>
      <c r="O12" s="1"/>
      <c r="P12" s="1"/>
      <c r="Q12" s="1"/>
      <c r="R12" s="1"/>
      <c r="AC12" s="1"/>
    </row>
    <row r="13" spans="1:29" x14ac:dyDescent="0.35">
      <c r="A13" s="3"/>
      <c r="B13" s="3"/>
      <c r="C13" s="3"/>
      <c r="D13" s="33"/>
      <c r="E13" s="33"/>
      <c r="F13" s="33"/>
      <c r="G13" s="16">
        <f>SUM(F10:F12)</f>
        <v>0</v>
      </c>
      <c r="H13" s="3"/>
      <c r="I13" s="3"/>
      <c r="J13" s="3"/>
      <c r="K13" s="3"/>
      <c r="L13" s="3"/>
      <c r="M13" s="35"/>
      <c r="N13" s="36"/>
      <c r="O13" s="3"/>
      <c r="P13" s="1"/>
      <c r="Q13" s="1"/>
      <c r="R13" s="1"/>
      <c r="AC13" s="1"/>
    </row>
    <row r="14" spans="1:29" ht="36" customHeight="1" x14ac:dyDescent="0.35">
      <c r="A14" s="3"/>
      <c r="B14" s="65" t="s">
        <v>21</v>
      </c>
      <c r="C14" s="66"/>
      <c r="D14" s="67"/>
      <c r="E14" s="3"/>
      <c r="F14" s="3"/>
      <c r="G14" s="49" t="s">
        <v>22</v>
      </c>
      <c r="H14" s="49"/>
      <c r="I14" s="49" t="s">
        <v>23</v>
      </c>
      <c r="J14" s="49"/>
      <c r="K14" s="49" t="s">
        <v>24</v>
      </c>
      <c r="L14" s="49"/>
      <c r="M14" s="97" t="s">
        <v>25</v>
      </c>
      <c r="N14" s="98"/>
      <c r="O14" s="3"/>
      <c r="P14" s="1"/>
      <c r="Q14" s="1"/>
      <c r="R14" s="1"/>
      <c r="AC14" s="1"/>
    </row>
    <row r="15" spans="1:29" ht="18.5" x14ac:dyDescent="0.45">
      <c r="A15" s="3"/>
      <c r="B15" s="68" t="s">
        <v>26</v>
      </c>
      <c r="C15" s="69"/>
      <c r="D15" s="70"/>
      <c r="E15" s="3"/>
      <c r="F15" s="25" t="s">
        <v>27</v>
      </c>
      <c r="G15" s="53" t="s">
        <v>28</v>
      </c>
      <c r="H15" s="53"/>
      <c r="I15" s="53" t="s">
        <v>55</v>
      </c>
      <c r="J15" s="53"/>
      <c r="K15" s="48"/>
      <c r="L15" s="48"/>
      <c r="M15" s="83"/>
      <c r="N15" s="84"/>
      <c r="O15" s="26" t="s">
        <v>30</v>
      </c>
      <c r="P15" s="1"/>
      <c r="Q15" s="1"/>
      <c r="R15" s="1"/>
      <c r="AC15" s="1"/>
    </row>
    <row r="16" spans="1:29" ht="18.649999999999999" customHeight="1" x14ac:dyDescent="0.45">
      <c r="A16" s="3"/>
      <c r="B16" s="41" t="s">
        <v>31</v>
      </c>
      <c r="C16" s="42"/>
      <c r="D16" s="43"/>
      <c r="E16" s="3"/>
      <c r="F16" s="25" t="s">
        <v>27</v>
      </c>
      <c r="G16" s="51" t="s">
        <v>32</v>
      </c>
      <c r="H16" s="51"/>
      <c r="I16" s="53" t="s">
        <v>61</v>
      </c>
      <c r="J16" s="53"/>
      <c r="K16" s="53" t="s">
        <v>66</v>
      </c>
      <c r="L16" s="53"/>
      <c r="M16" s="47" t="s">
        <v>55</v>
      </c>
      <c r="N16" s="47"/>
      <c r="O16" s="26" t="s">
        <v>30</v>
      </c>
      <c r="P16" s="1"/>
      <c r="Q16" s="1"/>
      <c r="R16" s="1"/>
      <c r="AC16" s="1"/>
    </row>
    <row r="17" spans="1:29" ht="18.5" x14ac:dyDescent="0.45">
      <c r="A17" s="3"/>
      <c r="B17" s="44" t="s">
        <v>49</v>
      </c>
      <c r="C17" s="45"/>
      <c r="D17" s="46"/>
      <c r="E17" s="3"/>
      <c r="F17" s="25" t="s">
        <v>27</v>
      </c>
      <c r="G17" s="52" t="s">
        <v>35</v>
      </c>
      <c r="H17" s="52"/>
      <c r="I17" s="53" t="s">
        <v>62</v>
      </c>
      <c r="J17" s="53"/>
      <c r="K17" s="47" t="s">
        <v>61</v>
      </c>
      <c r="L17" s="47"/>
      <c r="M17" s="54" t="s">
        <v>67</v>
      </c>
      <c r="N17" s="54"/>
      <c r="O17" s="26" t="s">
        <v>30</v>
      </c>
      <c r="P17" s="1"/>
      <c r="Q17" s="1"/>
      <c r="R17" s="1"/>
      <c r="AC17" s="1"/>
    </row>
    <row r="18" spans="1:29" ht="18.5" x14ac:dyDescent="0.4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7"/>
      <c r="R18" s="3"/>
      <c r="AC18" s="1"/>
    </row>
    <row r="19" spans="1:29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AC19" s="1"/>
    </row>
    <row r="20" spans="1:29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AC20" s="1"/>
    </row>
    <row r="21" spans="1:29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AC21" s="1"/>
    </row>
    <row r="22" spans="1:29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AC22" s="1"/>
    </row>
    <row r="23" spans="1:29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AC23" s="1"/>
    </row>
    <row r="24" spans="1:29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2"/>
      <c r="AC24" s="1"/>
    </row>
    <row r="25" spans="1:29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AC25" s="1"/>
    </row>
    <row r="26" spans="1:29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AC26" s="1"/>
    </row>
    <row r="27" spans="1:29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AC27" s="1"/>
    </row>
    <row r="28" spans="1:29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AC28" s="1"/>
    </row>
    <row r="29" spans="1:29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AC29" s="1"/>
    </row>
    <row r="30" spans="1:29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AC30" s="1"/>
    </row>
    <row r="31" spans="1:29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AC31" s="1"/>
    </row>
    <row r="32" spans="1:29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AC32" s="1"/>
    </row>
    <row r="33" spans="1:29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AC33" s="1"/>
    </row>
    <row r="34" spans="1:29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AC34" s="1"/>
    </row>
    <row r="35" spans="1:29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AC35" s="1"/>
    </row>
    <row r="36" spans="1:29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AC36" s="1"/>
    </row>
    <row r="37" spans="1:29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AC37" s="1"/>
    </row>
    <row r="38" spans="1:29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AC38" s="1"/>
    </row>
    <row r="39" spans="1:29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AC39" s="1"/>
    </row>
    <row r="40" spans="1:29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AC40" s="1"/>
    </row>
    <row r="41" spans="1:29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AC41" s="1"/>
    </row>
    <row r="42" spans="1:29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AC42" s="1"/>
    </row>
    <row r="43" spans="1:29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AC43" s="1"/>
    </row>
    <row r="44" spans="1:29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AC44" s="1"/>
    </row>
    <row r="45" spans="1:29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AC45" s="1"/>
    </row>
    <row r="46" spans="1:29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AC46" s="1"/>
    </row>
    <row r="47" spans="1:29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AC47" s="1"/>
    </row>
    <row r="48" spans="1:29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AC48" s="1"/>
    </row>
    <row r="49" spans="1:29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AC49" s="1"/>
    </row>
    <row r="50" spans="1:29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AC50" s="1"/>
    </row>
    <row r="51" spans="1:29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AC51" s="1"/>
    </row>
    <row r="52" spans="1:29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AC52" s="1"/>
    </row>
    <row r="53" spans="1:29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AC53" s="1"/>
    </row>
    <row r="54" spans="1:29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AC54" s="1"/>
    </row>
    <row r="55" spans="1:29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AC55" s="1"/>
    </row>
    <row r="56" spans="1:29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AC56" s="1"/>
    </row>
    <row r="57" spans="1:29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AC57" s="1"/>
    </row>
    <row r="58" spans="1:29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AC58" s="1"/>
    </row>
    <row r="59" spans="1:29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AC59" s="1"/>
    </row>
    <row r="60" spans="1:29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AC60" s="1"/>
    </row>
    <row r="61" spans="1:29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AC61" s="1"/>
    </row>
    <row r="62" spans="1:29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AC62" s="1"/>
    </row>
    <row r="63" spans="1:29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AC63" s="1"/>
    </row>
    <row r="64" spans="1:29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AC64" s="1"/>
    </row>
    <row r="65" spans="1:29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AC65" s="1"/>
    </row>
    <row r="66" spans="1:29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AC66" s="1"/>
    </row>
    <row r="67" spans="1:29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AC67" s="1"/>
    </row>
    <row r="68" spans="1:29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AC68" s="1"/>
    </row>
    <row r="69" spans="1:29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AC69" s="1"/>
    </row>
    <row r="70" spans="1:29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AC70" s="1"/>
    </row>
    <row r="71" spans="1:29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AC71" s="1"/>
    </row>
    <row r="72" spans="1:29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AC72" s="1"/>
    </row>
    <row r="73" spans="1:29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AC73" s="1"/>
    </row>
    <row r="74" spans="1:29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AC74" s="1"/>
    </row>
    <row r="75" spans="1:29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AC75" s="1"/>
    </row>
    <row r="76" spans="1:29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AC76" s="1"/>
    </row>
    <row r="77" spans="1:29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AC77" s="1"/>
    </row>
    <row r="78" spans="1:29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AC78" s="1"/>
    </row>
    <row r="79" spans="1:29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AC79" s="1"/>
    </row>
    <row r="80" spans="1:29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AC80" s="1"/>
    </row>
    <row r="81" spans="1:29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AC81" s="1"/>
    </row>
    <row r="82" spans="1:29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AC82" s="1"/>
    </row>
    <row r="83" spans="1:29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AC83" s="1"/>
    </row>
    <row r="84" spans="1:29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AC84" s="1"/>
    </row>
    <row r="85" spans="1:29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AC85" s="1"/>
    </row>
    <row r="86" spans="1:29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AC86" s="1"/>
    </row>
    <row r="87" spans="1:29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AC87" s="1"/>
    </row>
    <row r="88" spans="1:29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AC88" s="1"/>
    </row>
    <row r="89" spans="1:29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AC89" s="1"/>
    </row>
    <row r="90" spans="1:29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AC90" s="1"/>
    </row>
    <row r="91" spans="1:29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AC91" s="1"/>
    </row>
    <row r="92" spans="1:29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AC92" s="1"/>
    </row>
    <row r="93" spans="1:29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AC93" s="1"/>
    </row>
    <row r="94" spans="1:29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AC94" s="1"/>
    </row>
    <row r="95" spans="1:29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AC95" s="1"/>
    </row>
    <row r="96" spans="1:29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AC96" s="1"/>
    </row>
    <row r="97" spans="1:29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AC97" s="1"/>
    </row>
    <row r="98" spans="1:29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AC98" s="1"/>
    </row>
    <row r="99" spans="1:29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AC99" s="1"/>
    </row>
    <row r="100" spans="1:29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AC100" s="1"/>
    </row>
    <row r="101" spans="1:29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AC101" s="1"/>
    </row>
    <row r="102" spans="1:29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AC102" s="1"/>
    </row>
    <row r="103" spans="1:29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AC103" s="1"/>
    </row>
    <row r="104" spans="1:29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AC104" s="1"/>
    </row>
    <row r="105" spans="1:29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AC105" s="1"/>
    </row>
    <row r="106" spans="1:29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AC106" s="1"/>
    </row>
    <row r="107" spans="1:29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AC107" s="1"/>
    </row>
    <row r="108" spans="1:29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AC108" s="1"/>
    </row>
    <row r="109" spans="1:29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AC109" s="1"/>
    </row>
    <row r="110" spans="1:29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AC110" s="1"/>
    </row>
    <row r="111" spans="1:29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AC111" s="1"/>
    </row>
    <row r="112" spans="1:29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AC112" s="1"/>
    </row>
    <row r="113" spans="1:29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AC113" s="1"/>
    </row>
    <row r="114" spans="1:29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AC114" s="1"/>
    </row>
    <row r="115" spans="1:29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AC115" s="1"/>
    </row>
    <row r="116" spans="1:29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AC116" s="1"/>
    </row>
    <row r="117" spans="1:29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AC117" s="1"/>
    </row>
    <row r="118" spans="1:29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AC118" s="1"/>
    </row>
    <row r="119" spans="1:29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AC119" s="1"/>
    </row>
    <row r="120" spans="1:29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AC120" s="1"/>
    </row>
    <row r="121" spans="1:29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AC121" s="1"/>
    </row>
    <row r="122" spans="1:29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AC122" s="1"/>
    </row>
    <row r="123" spans="1:29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AC123" s="1"/>
    </row>
    <row r="124" spans="1:29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AC124" s="1"/>
    </row>
    <row r="125" spans="1:29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AC125" s="1"/>
    </row>
    <row r="126" spans="1:29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AC126" s="1"/>
    </row>
    <row r="127" spans="1:29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AC127" s="1"/>
    </row>
    <row r="128" spans="1:29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AC128" s="1"/>
    </row>
    <row r="129" spans="1:29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AC129" s="1"/>
    </row>
    <row r="130" spans="1:29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AC130" s="1"/>
    </row>
    <row r="131" spans="1:29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AC131" s="1"/>
    </row>
    <row r="132" spans="1:29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AC132" s="1"/>
    </row>
    <row r="133" spans="1:29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AC133" s="1"/>
    </row>
    <row r="134" spans="1:29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AC134" s="1"/>
    </row>
    <row r="135" spans="1:29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AC135" s="1"/>
    </row>
    <row r="136" spans="1:29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AC136" s="1"/>
    </row>
    <row r="137" spans="1:29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AC137" s="1"/>
    </row>
    <row r="138" spans="1:29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AC138" s="1"/>
    </row>
    <row r="139" spans="1:29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AC139" s="1"/>
    </row>
    <row r="140" spans="1:29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AC140" s="1"/>
    </row>
    <row r="141" spans="1:29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AC141" s="1"/>
    </row>
    <row r="142" spans="1:29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AC142" s="1"/>
    </row>
    <row r="143" spans="1:29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AC143" s="1"/>
    </row>
    <row r="144" spans="1:29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AC144" s="1"/>
    </row>
    <row r="145" spans="1:29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AC145" s="1"/>
    </row>
    <row r="146" spans="1:29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AC146" s="1"/>
    </row>
    <row r="147" spans="1:29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AC147" s="1"/>
    </row>
    <row r="148" spans="1:29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AC148" s="1"/>
    </row>
    <row r="149" spans="1:29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AC149" s="1"/>
    </row>
    <row r="150" spans="1:29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AC150" s="1"/>
    </row>
    <row r="151" spans="1:29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AC151" s="1"/>
    </row>
    <row r="152" spans="1:29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AC152" s="1"/>
    </row>
    <row r="153" spans="1:29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AC153" s="1"/>
    </row>
    <row r="154" spans="1:29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AC154" s="1"/>
    </row>
    <row r="155" spans="1:29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AC155" s="1"/>
    </row>
    <row r="156" spans="1:29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AC156" s="1"/>
    </row>
    <row r="157" spans="1:29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AC157" s="1"/>
    </row>
    <row r="158" spans="1:29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AC158" s="1"/>
    </row>
    <row r="159" spans="1:29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AC159" s="1"/>
    </row>
    <row r="160" spans="1:29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AC160" s="1"/>
    </row>
    <row r="161" spans="1:29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AC161" s="1"/>
    </row>
    <row r="162" spans="1:29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AC162" s="1"/>
    </row>
    <row r="163" spans="1:29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AC163" s="1"/>
    </row>
    <row r="164" spans="1:29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AC164" s="1"/>
    </row>
    <row r="165" spans="1:29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AC165" s="1"/>
    </row>
    <row r="166" spans="1:29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AC166" s="1"/>
    </row>
    <row r="167" spans="1:29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AC167" s="1"/>
    </row>
    <row r="168" spans="1:29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AC168" s="1"/>
    </row>
    <row r="169" spans="1:29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AC169" s="1"/>
    </row>
    <row r="170" spans="1:29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AC170" s="1"/>
    </row>
    <row r="171" spans="1:29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AC171" s="1"/>
    </row>
    <row r="172" spans="1:29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AC172" s="1"/>
    </row>
    <row r="173" spans="1:29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AC173" s="1"/>
    </row>
    <row r="174" spans="1:29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AC174" s="1"/>
    </row>
    <row r="175" spans="1:29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AC175" s="1"/>
    </row>
    <row r="176" spans="1:29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AC176" s="1"/>
    </row>
    <row r="177" spans="1:29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AC177" s="1"/>
    </row>
    <row r="178" spans="1:29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AC178" s="1"/>
    </row>
    <row r="179" spans="1:29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AC179" s="1"/>
    </row>
    <row r="180" spans="1:29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AC180" s="1"/>
    </row>
    <row r="181" spans="1:29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AC181" s="1"/>
    </row>
    <row r="182" spans="1:29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AC182" s="1"/>
    </row>
    <row r="183" spans="1:29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AC183" s="1"/>
    </row>
    <row r="184" spans="1:29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AC184" s="1"/>
    </row>
    <row r="185" spans="1:29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AC185" s="1"/>
    </row>
    <row r="186" spans="1:29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AC186" s="1"/>
    </row>
    <row r="187" spans="1:29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AC187" s="1"/>
    </row>
    <row r="188" spans="1:29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AC188" s="1"/>
    </row>
    <row r="189" spans="1:29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AC189" s="1"/>
    </row>
    <row r="190" spans="1:29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AC190" s="1"/>
    </row>
    <row r="191" spans="1:29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AC191" s="1"/>
    </row>
    <row r="192" spans="1:29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AC192" s="1"/>
    </row>
    <row r="193" spans="1:29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AC193" s="1"/>
    </row>
    <row r="194" spans="1:29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AC194" s="1"/>
    </row>
    <row r="195" spans="1:29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AC195" s="1"/>
    </row>
    <row r="196" spans="1:29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AC196" s="1"/>
    </row>
    <row r="197" spans="1:29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AC197" s="1"/>
    </row>
    <row r="198" spans="1:29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AC198" s="1"/>
    </row>
    <row r="199" spans="1:29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AC199" s="1"/>
    </row>
    <row r="200" spans="1:29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AC200" s="1"/>
    </row>
    <row r="201" spans="1:29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AC201" s="1"/>
    </row>
    <row r="202" spans="1:29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AC202" s="1"/>
    </row>
    <row r="203" spans="1:29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AC203" s="1"/>
    </row>
    <row r="204" spans="1:29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AC204" s="1"/>
    </row>
    <row r="205" spans="1:29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AC205" s="1"/>
    </row>
    <row r="206" spans="1:29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AC206" s="1"/>
    </row>
    <row r="207" spans="1:29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AC207" s="1"/>
    </row>
    <row r="208" spans="1:29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AC208" s="1"/>
    </row>
    <row r="209" spans="1:29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AC209" s="1"/>
    </row>
    <row r="210" spans="1:29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AC210" s="1"/>
    </row>
    <row r="211" spans="1:29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AC211" s="1"/>
    </row>
    <row r="212" spans="1:29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AC212" s="1"/>
    </row>
    <row r="213" spans="1:29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AC213" s="1"/>
    </row>
    <row r="214" spans="1:29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AC214" s="1"/>
    </row>
    <row r="215" spans="1:29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AC215" s="1"/>
    </row>
    <row r="216" spans="1:29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AC216" s="1"/>
    </row>
    <row r="217" spans="1:29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AC217" s="1"/>
    </row>
    <row r="218" spans="1:29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AC218" s="1"/>
    </row>
    <row r="219" spans="1:29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AC219" s="1"/>
    </row>
    <row r="220" spans="1:29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AC220" s="1"/>
    </row>
    <row r="221" spans="1:29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AC221" s="1"/>
    </row>
    <row r="222" spans="1:29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AC222" s="1"/>
    </row>
    <row r="223" spans="1:29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AC223" s="1"/>
    </row>
    <row r="224" spans="1:29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AC224" s="1"/>
    </row>
    <row r="225" spans="1:29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AC225" s="1"/>
    </row>
    <row r="226" spans="1:29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AC226" s="1"/>
    </row>
    <row r="227" spans="1:29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AC227" s="1"/>
    </row>
    <row r="228" spans="1:29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29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</sheetData>
  <sheetProtection sheet="1" objects="1" scenarios="1"/>
  <mergeCells count="28">
    <mergeCell ref="B1:B2"/>
    <mergeCell ref="J1:Q2"/>
    <mergeCell ref="C3:E3"/>
    <mergeCell ref="L3:Q3"/>
    <mergeCell ref="D10:E10"/>
    <mergeCell ref="H10:K12"/>
    <mergeCell ref="D11:E11"/>
    <mergeCell ref="D12:E12"/>
    <mergeCell ref="B15:D15"/>
    <mergeCell ref="G15:H15"/>
    <mergeCell ref="I15:J15"/>
    <mergeCell ref="K15:L15"/>
    <mergeCell ref="M15:N15"/>
    <mergeCell ref="B14:D14"/>
    <mergeCell ref="G14:H14"/>
    <mergeCell ref="I14:J14"/>
    <mergeCell ref="K14:L14"/>
    <mergeCell ref="M14:N14"/>
    <mergeCell ref="B17:D17"/>
    <mergeCell ref="G17:H17"/>
    <mergeCell ref="I17:J17"/>
    <mergeCell ref="K17:L17"/>
    <mergeCell ref="M17:N17"/>
    <mergeCell ref="B16:D16"/>
    <mergeCell ref="G16:H16"/>
    <mergeCell ref="I16:J16"/>
    <mergeCell ref="K16:L16"/>
    <mergeCell ref="M16:N16"/>
  </mergeCells>
  <phoneticPr fontId="13" type="noConversion"/>
  <conditionalFormatting sqref="C6:N6">
    <cfRule type="cellIs" dxfId="17" priority="14" operator="lessThan">
      <formula>6</formula>
    </cfRule>
  </conditionalFormatting>
  <conditionalFormatting sqref="D10:E12">
    <cfRule type="containsText" dxfId="16" priority="18" operator="containsText" text="Tekort">
      <formula>NOT(ISERROR(SEARCH("Tekort",D10)))</formula>
    </cfRule>
  </conditionalFormatting>
  <conditionalFormatting sqref="F15">
    <cfRule type="expression" dxfId="15" priority="12">
      <formula>$G$13=0</formula>
    </cfRule>
  </conditionalFormatting>
  <conditionalFormatting sqref="F16">
    <cfRule type="expression" dxfId="14" priority="11">
      <formula>$G$13=1</formula>
    </cfRule>
  </conditionalFormatting>
  <conditionalFormatting sqref="F17">
    <cfRule type="expression" dxfId="13" priority="10">
      <formula>$G$13&gt;1</formula>
    </cfRule>
  </conditionalFormatting>
  <conditionalFormatting sqref="G10">
    <cfRule type="expression" dxfId="12" priority="3">
      <formula>$G$13&gt;1</formula>
    </cfRule>
    <cfRule type="expression" dxfId="11" priority="7">
      <formula>$E$12=0</formula>
    </cfRule>
  </conditionalFormatting>
  <conditionalFormatting sqref="G11">
    <cfRule type="expression" dxfId="10" priority="4">
      <formula>$G$13&gt;1</formula>
    </cfRule>
    <cfRule type="expression" dxfId="9" priority="6">
      <formula>$G$13=0</formula>
    </cfRule>
  </conditionalFormatting>
  <conditionalFormatting sqref="G12">
    <cfRule type="expression" dxfId="8" priority="5">
      <formula>$G$13&gt;0</formula>
    </cfRule>
  </conditionalFormatting>
  <conditionalFormatting sqref="H10">
    <cfRule type="cellIs" dxfId="7" priority="15" operator="equal">
      <formula>"Groene zone"</formula>
    </cfRule>
    <cfRule type="cellIs" dxfId="6" priority="16" operator="equal">
      <formula>"Oranje zone"</formula>
    </cfRule>
    <cfRule type="cellIs" dxfId="5" priority="17" operator="equal">
      <formula>$H$10</formula>
    </cfRule>
  </conditionalFormatting>
  <conditionalFormatting sqref="M4:N4">
    <cfRule type="duplicateValues" dxfId="4" priority="1"/>
  </conditionalFormatting>
  <conditionalFormatting sqref="O15">
    <cfRule type="expression" dxfId="3" priority="13">
      <formula>$G$13=0</formula>
    </cfRule>
  </conditionalFormatting>
  <conditionalFormatting sqref="O16">
    <cfRule type="expression" dxfId="2" priority="8">
      <formula>$G$13=1</formula>
    </cfRule>
  </conditionalFormatting>
  <conditionalFormatting sqref="O17">
    <cfRule type="expression" dxfId="1" priority="9">
      <formula>$G$13&gt;1</formula>
    </cfRule>
  </conditionalFormatting>
  <conditionalFormatting sqref="O6:P6">
    <cfRule type="cellIs" dxfId="0" priority="2" operator="lessThan">
      <formula>6</formula>
    </cfRule>
  </conditionalFormatting>
  <dataValidations count="3">
    <dataValidation type="list" allowBlank="1" showInputMessage="1" showErrorMessage="1" sqref="O5:P5" xr:uid="{1A6BD128-E5CC-4CFE-973F-2462818D1ADF}">
      <formula1>$O$7:$O$10</formula1>
    </dataValidation>
    <dataValidation type="list" allowBlank="1" showInputMessage="1" showErrorMessage="1" sqref="M4" xr:uid="{BD2AF8F1-DF1C-4A5F-858C-F936FE115D23}">
      <formula1>$M$9:$M$12</formula1>
    </dataValidation>
    <dataValidation type="list" allowBlank="1" showInputMessage="1" showErrorMessage="1" sqref="N4" xr:uid="{8A927F53-6340-45D2-86BE-8D6EE33FB797}">
      <formula1>$N$9:$N$12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8DD978BCC6EB40BA295534CAF0B105" ma:contentTypeVersion="19" ma:contentTypeDescription="Een nieuw document maken." ma:contentTypeScope="" ma:versionID="13d0dc1400dc854fe900647918a282eb">
  <xsd:schema xmlns:xsd="http://www.w3.org/2001/XMLSchema" xmlns:xs="http://www.w3.org/2001/XMLSchema" xmlns:p="http://schemas.microsoft.com/office/2006/metadata/properties" xmlns:ns2="48713835-5b9b-4330-a870-5d0396742392" xmlns:ns3="5b6f2621-beea-4de7-ae8f-348e8a670efd" targetNamespace="http://schemas.microsoft.com/office/2006/metadata/properties" ma:root="true" ma:fieldsID="c6071292c68326f9cea6f078ac2d9aef" ns2:_="" ns3:_="">
    <xsd:import namespace="48713835-5b9b-4330-a870-5d0396742392"/>
    <xsd:import namespace="5b6f2621-beea-4de7-ae8f-348e8a670e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13835-5b9b-4330-a870-5d03967423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ef61ea3d-04f5-4b7a-bde0-97c494f886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f2621-beea-4de7-ae8f-348e8a670ef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8df0a8a-7bd1-4ecf-b18f-6b3f9145b6d8}" ma:internalName="TaxCatchAll" ma:showField="CatchAllData" ma:web="5b6f2621-beea-4de7-ae8f-348e8a670e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713835-5b9b-4330-a870-5d0396742392">
      <Terms xmlns="http://schemas.microsoft.com/office/infopath/2007/PartnerControls"/>
    </lcf76f155ced4ddcb4097134ff3c332f>
    <TaxCatchAll xmlns="5b6f2621-beea-4de7-ae8f-348e8a670efd" xsi:nil="true"/>
  </documentManagement>
</p:properties>
</file>

<file path=customXml/itemProps1.xml><?xml version="1.0" encoding="utf-8"?>
<ds:datastoreItem xmlns:ds="http://schemas.openxmlformats.org/officeDocument/2006/customXml" ds:itemID="{B682AE44-A724-477C-B36A-13B2F43A41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713835-5b9b-4330-a870-5d0396742392"/>
    <ds:schemaRef ds:uri="5b6f2621-beea-4de7-ae8f-348e8a670e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00B67C-C5F4-4D1A-9A60-2B757D8A14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0D9EC7-57AC-4AB2-A225-DC8F8B9F76D9}">
  <ds:schemaRefs>
    <ds:schemaRef ds:uri="http://schemas.microsoft.com/office/2006/metadata/properties"/>
    <ds:schemaRef ds:uri="http://schemas.microsoft.com/office/infopath/2007/PartnerControls"/>
    <ds:schemaRef ds:uri="48713835-5b9b-4330-a870-5d0396742392"/>
    <ds:schemaRef ds:uri="5b6f2621-beea-4de7-ae8f-348e8a670e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H1</vt:lpstr>
      <vt:lpstr>V1</vt:lpstr>
      <vt:lpstr>H2</vt:lpstr>
      <vt:lpstr>V2</vt:lpstr>
      <vt:lpstr>H3</vt:lpstr>
      <vt:lpstr>V3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Donker</dc:creator>
  <cp:keywords/>
  <dc:description/>
  <cp:lastModifiedBy>René Donker</cp:lastModifiedBy>
  <cp:revision/>
  <dcterms:created xsi:type="dcterms:W3CDTF">2018-07-12T16:11:51Z</dcterms:created>
  <dcterms:modified xsi:type="dcterms:W3CDTF">2026-06-22T14:07:33Z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0x0101006C8DD978BCC6EB40BA295534CAF0B105</vt:lpwstr>
  </property>
  <property fmtid="{D5CDD505-2E9C-101B-9397-08002B2CF9AE}" pid="3" name="MediaServiceImageTags">
    <vt:lpwstr/>
  </property>
</Properties>
</file>